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2"/>
  <workbookPr/>
  <mc:AlternateContent xmlns:mc="http://schemas.openxmlformats.org/markup-compatibility/2006">
    <mc:Choice Requires="x15">
      <x15ac:absPath xmlns:x15ac="http://schemas.microsoft.com/office/spreadsheetml/2010/11/ac" url="https://d.docs.live.net/0b02e441347a9134/NXT Racing/"/>
    </mc:Choice>
  </mc:AlternateContent>
  <xr:revisionPtr revIDLastSave="0" documentId="8_{8F18AF3D-4BB8-460D-8169-6185BA5CF438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Cadet 160cc" sheetId="1" r:id="rId1"/>
    <sheet name="Cadet 160cc Rookie" sheetId="2" r:id="rId2"/>
    <sheet name="Parolin Rocky" sheetId="3" r:id="rId3"/>
    <sheet name="Parolin Rocky Rookie" sheetId="4" r:id="rId4"/>
    <sheet name="9PK Super Cadet" sheetId="5" r:id="rId5"/>
    <sheet name="RK1" sheetId="6" r:id="rId6"/>
    <sheet name="Mini 2T" sheetId="11" r:id="rId7"/>
    <sheet name="T4 Mini" sheetId="7" r:id="rId8"/>
    <sheet name="T4 Senior" sheetId="8" r:id="rId9"/>
    <sheet name="2-T JR SR MAS" sheetId="9" r:id="rId10"/>
  </sheets>
  <definedNames>
    <definedName name="_xlnm._FilterDatabase" localSheetId="0" hidden="1">'Cadet 160cc'!$A$1:$AB$1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11" i="9" l="1"/>
  <c r="Y14" i="9"/>
  <c r="Z14" i="9"/>
  <c r="AA14" i="9"/>
  <c r="X12" i="9"/>
  <c r="Y15" i="9"/>
  <c r="Z15" i="9"/>
  <c r="AA15" i="9"/>
  <c r="M10" i="9"/>
  <c r="L13" i="9"/>
  <c r="K4" i="9"/>
  <c r="K13" i="9"/>
  <c r="X13" i="9" s="1"/>
  <c r="M25" i="9"/>
  <c r="Y25" i="9" s="1"/>
  <c r="H40" i="9"/>
  <c r="I40" i="9"/>
  <c r="J40" i="9"/>
  <c r="L46" i="9"/>
  <c r="M40" i="9"/>
  <c r="N40" i="9"/>
  <c r="O40" i="9"/>
  <c r="P40" i="9"/>
  <c r="Q40" i="9"/>
  <c r="R40" i="9"/>
  <c r="S40" i="9"/>
  <c r="T40" i="9"/>
  <c r="U40" i="9"/>
  <c r="V40" i="9"/>
  <c r="L31" i="9"/>
  <c r="AA31" i="9" s="1"/>
  <c r="K46" i="9"/>
  <c r="K52" i="9" s="1"/>
  <c r="K31" i="9"/>
  <c r="K27" i="9"/>
  <c r="K40" i="9" s="1"/>
  <c r="X32" i="9"/>
  <c r="Y38" i="9"/>
  <c r="Z38" i="9"/>
  <c r="AA38" i="9"/>
  <c r="X26" i="9"/>
  <c r="Y37" i="9"/>
  <c r="Z37" i="9"/>
  <c r="AA37" i="9"/>
  <c r="X31" i="9"/>
  <c r="Y35" i="9"/>
  <c r="Z35" i="9"/>
  <c r="AA35" i="9"/>
  <c r="X25" i="9"/>
  <c r="Y36" i="9"/>
  <c r="Z36" i="9"/>
  <c r="AA36" i="9"/>
  <c r="X28" i="9"/>
  <c r="Y33" i="9"/>
  <c r="Z33" i="9"/>
  <c r="AA33" i="9"/>
  <c r="X30" i="9"/>
  <c r="Y34" i="9"/>
  <c r="Z34" i="9"/>
  <c r="AA34" i="9"/>
  <c r="L52" i="9"/>
  <c r="M52" i="9"/>
  <c r="N52" i="9"/>
  <c r="O52" i="9"/>
  <c r="P52" i="9"/>
  <c r="Q52" i="9"/>
  <c r="R52" i="9"/>
  <c r="S52" i="9"/>
  <c r="T52" i="9"/>
  <c r="U52" i="9"/>
  <c r="V52" i="9"/>
  <c r="L17" i="9"/>
  <c r="M17" i="9"/>
  <c r="N17" i="9"/>
  <c r="O17" i="9"/>
  <c r="P17" i="9"/>
  <c r="Q17" i="9"/>
  <c r="R17" i="9"/>
  <c r="S17" i="9"/>
  <c r="T17" i="9"/>
  <c r="U17" i="9"/>
  <c r="V17" i="9"/>
  <c r="M29" i="8"/>
  <c r="M4" i="8"/>
  <c r="M22" i="8" s="1"/>
  <c r="L10" i="8"/>
  <c r="L29" i="8"/>
  <c r="K5" i="8"/>
  <c r="K10" i="8"/>
  <c r="K29" i="8"/>
  <c r="X17" i="8"/>
  <c r="Y18" i="8"/>
  <c r="Z18" i="8"/>
  <c r="AA18" i="8"/>
  <c r="X15" i="8"/>
  <c r="Y19" i="8"/>
  <c r="Z19" i="8"/>
  <c r="AA19" i="8"/>
  <c r="F22" i="8"/>
  <c r="G22" i="8"/>
  <c r="H22" i="8"/>
  <c r="I22" i="8"/>
  <c r="J22" i="8"/>
  <c r="K22" i="8"/>
  <c r="L22" i="8"/>
  <c r="N22" i="8"/>
  <c r="O22" i="8"/>
  <c r="P22" i="8"/>
  <c r="Q22" i="8"/>
  <c r="R22" i="8"/>
  <c r="S22" i="8"/>
  <c r="T22" i="8"/>
  <c r="U22" i="8"/>
  <c r="V22" i="8"/>
  <c r="E22" i="8"/>
  <c r="F32" i="8"/>
  <c r="G32" i="8"/>
  <c r="H32" i="8"/>
  <c r="I32" i="8"/>
  <c r="J32" i="8"/>
  <c r="K32" i="8"/>
  <c r="L32" i="8"/>
  <c r="M32" i="8"/>
  <c r="N32" i="8"/>
  <c r="O32" i="8"/>
  <c r="P32" i="8"/>
  <c r="Q32" i="8"/>
  <c r="R32" i="8"/>
  <c r="S32" i="8"/>
  <c r="T32" i="8"/>
  <c r="U32" i="8"/>
  <c r="V32" i="8"/>
  <c r="E32" i="8"/>
  <c r="M3" i="7"/>
  <c r="M19" i="7" s="1"/>
  <c r="L4" i="7"/>
  <c r="K4" i="7"/>
  <c r="X27" i="7"/>
  <c r="Y25" i="7"/>
  <c r="Z25" i="7"/>
  <c r="AA25" i="7"/>
  <c r="X25" i="7"/>
  <c r="Y26" i="7"/>
  <c r="Z26" i="7"/>
  <c r="AA26" i="7"/>
  <c r="X26" i="7"/>
  <c r="Y27" i="7"/>
  <c r="Z27" i="7"/>
  <c r="AA27" i="7"/>
  <c r="X28" i="7"/>
  <c r="Y28" i="7"/>
  <c r="AB28" i="7" s="1"/>
  <c r="Z28" i="7"/>
  <c r="AA28" i="7"/>
  <c r="X30" i="7"/>
  <c r="Y29" i="7"/>
  <c r="Z29" i="7"/>
  <c r="AA29" i="7"/>
  <c r="X29" i="7"/>
  <c r="Y30" i="7"/>
  <c r="Z30" i="7"/>
  <c r="AB30" i="7" s="1"/>
  <c r="AA30" i="7"/>
  <c r="X31" i="7"/>
  <c r="Y31" i="7"/>
  <c r="Z31" i="7"/>
  <c r="AA31" i="7"/>
  <c r="X32" i="7"/>
  <c r="Y32" i="7"/>
  <c r="AB32" i="7" s="1"/>
  <c r="Z32" i="7"/>
  <c r="AA32" i="7"/>
  <c r="X35" i="7"/>
  <c r="Y33" i="7"/>
  <c r="AB33" i="7" s="1"/>
  <c r="Z33" i="7"/>
  <c r="AA33" i="7"/>
  <c r="X34" i="7"/>
  <c r="Y34" i="7"/>
  <c r="Z34" i="7"/>
  <c r="AA34" i="7"/>
  <c r="X33" i="7"/>
  <c r="Y35" i="7"/>
  <c r="AB35" i="7" s="1"/>
  <c r="Z35" i="7"/>
  <c r="AA35" i="7"/>
  <c r="M33" i="7"/>
  <c r="L34" i="7"/>
  <c r="K25" i="7"/>
  <c r="K24" i="7"/>
  <c r="X14" i="7"/>
  <c r="Y16" i="7"/>
  <c r="Z16" i="7"/>
  <c r="AA16" i="7"/>
  <c r="X15" i="7"/>
  <c r="Y15" i="7"/>
  <c r="Z15" i="7"/>
  <c r="AA15" i="7"/>
  <c r="K38" i="7"/>
  <c r="L38" i="7"/>
  <c r="M38" i="7"/>
  <c r="N38" i="7"/>
  <c r="O38" i="7"/>
  <c r="P38" i="7"/>
  <c r="Q38" i="7"/>
  <c r="R38" i="7"/>
  <c r="S38" i="7"/>
  <c r="T38" i="7"/>
  <c r="U38" i="7"/>
  <c r="V38" i="7"/>
  <c r="K19" i="7"/>
  <c r="L19" i="7"/>
  <c r="N19" i="7"/>
  <c r="O19" i="7"/>
  <c r="P19" i="7"/>
  <c r="Q19" i="7"/>
  <c r="R19" i="7"/>
  <c r="S19" i="7"/>
  <c r="T19" i="7"/>
  <c r="U19" i="7"/>
  <c r="V19" i="7"/>
  <c r="M3" i="11"/>
  <c r="L5" i="11"/>
  <c r="K5" i="11"/>
  <c r="F17" i="11"/>
  <c r="F11" i="11"/>
  <c r="G11" i="11"/>
  <c r="H11" i="11"/>
  <c r="I11" i="11"/>
  <c r="J11" i="11"/>
  <c r="K11" i="11"/>
  <c r="L11" i="11"/>
  <c r="M11" i="11"/>
  <c r="N11" i="11"/>
  <c r="O11" i="11"/>
  <c r="P11" i="11"/>
  <c r="Q11" i="11"/>
  <c r="R11" i="11"/>
  <c r="S11" i="11"/>
  <c r="T11" i="11"/>
  <c r="U11" i="11"/>
  <c r="V11" i="11"/>
  <c r="E11" i="11"/>
  <c r="F23" i="11"/>
  <c r="G23" i="11"/>
  <c r="H23" i="11"/>
  <c r="I23" i="11"/>
  <c r="J23" i="11"/>
  <c r="K23" i="11"/>
  <c r="L23" i="11"/>
  <c r="M23" i="11"/>
  <c r="N23" i="11"/>
  <c r="O23" i="11"/>
  <c r="P23" i="11"/>
  <c r="Q23" i="11"/>
  <c r="R23" i="11"/>
  <c r="S23" i="11"/>
  <c r="T23" i="11"/>
  <c r="U23" i="11"/>
  <c r="V23" i="11"/>
  <c r="E23" i="11"/>
  <c r="M4" i="6"/>
  <c r="M31" i="6"/>
  <c r="K31" i="6"/>
  <c r="L31" i="6"/>
  <c r="L7" i="6"/>
  <c r="K7" i="6"/>
  <c r="X7" i="6" s="1"/>
  <c r="F36" i="6"/>
  <c r="G36" i="6"/>
  <c r="H36" i="6"/>
  <c r="I36" i="6"/>
  <c r="J36" i="6"/>
  <c r="K36" i="6"/>
  <c r="L36" i="6"/>
  <c r="M36" i="6"/>
  <c r="N36" i="6"/>
  <c r="O36" i="6"/>
  <c r="P36" i="6"/>
  <c r="Q36" i="6"/>
  <c r="R36" i="6"/>
  <c r="S36" i="6"/>
  <c r="T36" i="6"/>
  <c r="U36" i="6"/>
  <c r="V36" i="6"/>
  <c r="E36" i="6"/>
  <c r="F25" i="6"/>
  <c r="G25" i="6"/>
  <c r="H25" i="6"/>
  <c r="I25" i="6"/>
  <c r="J25" i="6"/>
  <c r="K25" i="6"/>
  <c r="L25" i="6"/>
  <c r="M25" i="6"/>
  <c r="N25" i="6"/>
  <c r="O25" i="6"/>
  <c r="P25" i="6"/>
  <c r="Q25" i="6"/>
  <c r="R25" i="6"/>
  <c r="S25" i="6"/>
  <c r="T25" i="6"/>
  <c r="U25" i="6"/>
  <c r="V25" i="6"/>
  <c r="E25" i="6"/>
  <c r="X17" i="6"/>
  <c r="Y22" i="6"/>
  <c r="Z22" i="6"/>
  <c r="AA22" i="6"/>
  <c r="X18" i="6"/>
  <c r="Y23" i="6"/>
  <c r="Z23" i="6"/>
  <c r="AA23" i="6"/>
  <c r="M13" i="5"/>
  <c r="L3" i="5"/>
  <c r="K3" i="5"/>
  <c r="F22" i="5"/>
  <c r="G22" i="5"/>
  <c r="H22" i="5"/>
  <c r="I22" i="5"/>
  <c r="J22" i="5"/>
  <c r="K22" i="5"/>
  <c r="L22" i="5"/>
  <c r="M22" i="5"/>
  <c r="N22" i="5"/>
  <c r="O22" i="5"/>
  <c r="P22" i="5"/>
  <c r="Q22" i="5"/>
  <c r="R22" i="5"/>
  <c r="S22" i="5"/>
  <c r="T22" i="5"/>
  <c r="U22" i="5"/>
  <c r="V22" i="5"/>
  <c r="E22" i="5"/>
  <c r="F11" i="4"/>
  <c r="G11" i="4"/>
  <c r="H11" i="4"/>
  <c r="I11" i="4"/>
  <c r="J11" i="4"/>
  <c r="K11" i="4"/>
  <c r="L11" i="4"/>
  <c r="M11" i="4"/>
  <c r="N11" i="4"/>
  <c r="O11" i="4"/>
  <c r="P11" i="4"/>
  <c r="Q11" i="4"/>
  <c r="R11" i="4"/>
  <c r="S11" i="4"/>
  <c r="T11" i="4"/>
  <c r="U11" i="4"/>
  <c r="V11" i="4"/>
  <c r="E11" i="4"/>
  <c r="M3" i="4"/>
  <c r="L3" i="4"/>
  <c r="K3" i="4"/>
  <c r="M3" i="3"/>
  <c r="L3" i="3"/>
  <c r="AA6" i="3" s="1"/>
  <c r="K3" i="3"/>
  <c r="M4" i="1"/>
  <c r="L4" i="1"/>
  <c r="K4" i="1"/>
  <c r="F24" i="3"/>
  <c r="G24" i="3"/>
  <c r="H24" i="3"/>
  <c r="I24" i="3"/>
  <c r="J24" i="3"/>
  <c r="K24" i="3"/>
  <c r="M24" i="3"/>
  <c r="N24" i="3"/>
  <c r="O24" i="3"/>
  <c r="P24" i="3"/>
  <c r="Q24" i="3"/>
  <c r="R24" i="3"/>
  <c r="S24" i="3"/>
  <c r="T24" i="3"/>
  <c r="U24" i="3"/>
  <c r="V24" i="3"/>
  <c r="E24" i="3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E24" i="1"/>
  <c r="M3" i="2"/>
  <c r="L3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E21" i="2"/>
  <c r="K3" i="2"/>
  <c r="K10" i="2"/>
  <c r="X10" i="2"/>
  <c r="Y17" i="2"/>
  <c r="Z17" i="2"/>
  <c r="AA17" i="2"/>
  <c r="X11" i="2"/>
  <c r="Y18" i="2"/>
  <c r="Z18" i="2"/>
  <c r="AA18" i="2"/>
  <c r="X19" i="2"/>
  <c r="Y19" i="2"/>
  <c r="Z19" i="2"/>
  <c r="AA19" i="2"/>
  <c r="X15" i="1"/>
  <c r="Y15" i="1"/>
  <c r="X14" i="1"/>
  <c r="Y22" i="1"/>
  <c r="AA50" i="9"/>
  <c r="Z50" i="9"/>
  <c r="Y50" i="9"/>
  <c r="X50" i="9"/>
  <c r="AA49" i="9"/>
  <c r="Z49" i="9"/>
  <c r="Y49" i="9"/>
  <c r="X49" i="9"/>
  <c r="AA48" i="9"/>
  <c r="Z48" i="9"/>
  <c r="Y48" i="9"/>
  <c r="X47" i="9"/>
  <c r="AA47" i="9"/>
  <c r="Z47" i="9"/>
  <c r="Y47" i="9"/>
  <c r="X48" i="9"/>
  <c r="AA32" i="9"/>
  <c r="Z32" i="9"/>
  <c r="Y32" i="9"/>
  <c r="X38" i="9"/>
  <c r="X37" i="9"/>
  <c r="AA30" i="9"/>
  <c r="Z30" i="9"/>
  <c r="Y30" i="9"/>
  <c r="X36" i="9"/>
  <c r="AA29" i="9"/>
  <c r="Z29" i="9"/>
  <c r="Y29" i="9"/>
  <c r="X35" i="9"/>
  <c r="AA28" i="9"/>
  <c r="Z28" i="9"/>
  <c r="Y27" i="9"/>
  <c r="X29" i="9"/>
  <c r="AA26" i="9"/>
  <c r="Z26" i="9"/>
  <c r="Y26" i="9"/>
  <c r="X34" i="9"/>
  <c r="AA25" i="9"/>
  <c r="Z25" i="9"/>
  <c r="X33" i="9"/>
  <c r="X24" i="9"/>
  <c r="AA12" i="9"/>
  <c r="Z12" i="9"/>
  <c r="Y12" i="9"/>
  <c r="X15" i="9"/>
  <c r="AA11" i="9"/>
  <c r="Z11" i="9"/>
  <c r="Y11" i="9"/>
  <c r="X14" i="9"/>
  <c r="AA10" i="9"/>
  <c r="Z10" i="9"/>
  <c r="Y10" i="9"/>
  <c r="X10" i="9"/>
  <c r="AA8" i="9"/>
  <c r="Z8" i="9"/>
  <c r="Y8" i="9"/>
  <c r="X8" i="9"/>
  <c r="AA7" i="9"/>
  <c r="Z7" i="9"/>
  <c r="Y7" i="9"/>
  <c r="X6" i="9"/>
  <c r="AA4" i="9"/>
  <c r="Z4" i="9"/>
  <c r="Y4" i="9"/>
  <c r="X5" i="9"/>
  <c r="AA30" i="8"/>
  <c r="Z30" i="8"/>
  <c r="Y30" i="8"/>
  <c r="X30" i="8"/>
  <c r="AA29" i="8"/>
  <c r="Z29" i="8"/>
  <c r="Y29" i="8"/>
  <c r="X29" i="8"/>
  <c r="AA28" i="8"/>
  <c r="Z28" i="8"/>
  <c r="Y28" i="8"/>
  <c r="X28" i="8"/>
  <c r="AA17" i="8"/>
  <c r="Z17" i="8"/>
  <c r="Y17" i="8"/>
  <c r="X19" i="8"/>
  <c r="AA16" i="8"/>
  <c r="Z16" i="8"/>
  <c r="Y16" i="8"/>
  <c r="X16" i="8"/>
  <c r="AA15" i="8"/>
  <c r="Z15" i="8"/>
  <c r="Y15" i="8"/>
  <c r="X18" i="8"/>
  <c r="AA14" i="8"/>
  <c r="Z14" i="8"/>
  <c r="Y14" i="8"/>
  <c r="X14" i="8"/>
  <c r="AA13" i="8"/>
  <c r="Z13" i="8"/>
  <c r="Y13" i="8"/>
  <c r="X13" i="8"/>
  <c r="AA11" i="8"/>
  <c r="Z11" i="8"/>
  <c r="Y11" i="8"/>
  <c r="X9" i="8"/>
  <c r="AA10" i="8"/>
  <c r="Z10" i="8"/>
  <c r="Y10" i="8"/>
  <c r="X8" i="8"/>
  <c r="AA9" i="8"/>
  <c r="Z9" i="8"/>
  <c r="Y9" i="8"/>
  <c r="X12" i="8"/>
  <c r="AA7" i="8"/>
  <c r="Z7" i="8"/>
  <c r="Y7" i="8"/>
  <c r="X7" i="8"/>
  <c r="AA6" i="8"/>
  <c r="Z6" i="8"/>
  <c r="Y6" i="8"/>
  <c r="X6" i="8"/>
  <c r="AA5" i="8"/>
  <c r="Z5" i="8"/>
  <c r="Y5" i="8"/>
  <c r="AA14" i="7"/>
  <c r="Z14" i="7"/>
  <c r="Y14" i="7"/>
  <c r="X16" i="7"/>
  <c r="AA12" i="7"/>
  <c r="Z12" i="7"/>
  <c r="Y12" i="7"/>
  <c r="X12" i="7"/>
  <c r="AA11" i="7"/>
  <c r="Z11" i="7"/>
  <c r="Y11" i="7"/>
  <c r="X10" i="7"/>
  <c r="AA10" i="7"/>
  <c r="Z10" i="7"/>
  <c r="Y10" i="7"/>
  <c r="X11" i="7"/>
  <c r="AA9" i="7"/>
  <c r="Z9" i="7"/>
  <c r="Y9" i="7"/>
  <c r="X9" i="7"/>
  <c r="AA8" i="7"/>
  <c r="Z8" i="7"/>
  <c r="Y8" i="7"/>
  <c r="X7" i="7"/>
  <c r="Y3" i="7"/>
  <c r="X3" i="7"/>
  <c r="AA21" i="11"/>
  <c r="Z21" i="11"/>
  <c r="Y21" i="11"/>
  <c r="X21" i="11"/>
  <c r="AA20" i="11"/>
  <c r="Z20" i="11"/>
  <c r="Y20" i="11"/>
  <c r="X20" i="11"/>
  <c r="AA19" i="11"/>
  <c r="Z19" i="11"/>
  <c r="Y19" i="11"/>
  <c r="X19" i="11"/>
  <c r="AA18" i="11"/>
  <c r="Z18" i="11"/>
  <c r="Y18" i="11"/>
  <c r="X18" i="11"/>
  <c r="AA17" i="11"/>
  <c r="Z17" i="11"/>
  <c r="Y17" i="11"/>
  <c r="X17" i="11"/>
  <c r="AA16" i="11"/>
  <c r="Z16" i="11"/>
  <c r="Y16" i="11"/>
  <c r="X16" i="11"/>
  <c r="AA9" i="11"/>
  <c r="Z9" i="11"/>
  <c r="Y9" i="11"/>
  <c r="X9" i="11"/>
  <c r="AA8" i="11"/>
  <c r="Z8" i="11"/>
  <c r="Y8" i="11"/>
  <c r="X7" i="11"/>
  <c r="AA7" i="11"/>
  <c r="Z7" i="11"/>
  <c r="Y7" i="11"/>
  <c r="X5" i="11"/>
  <c r="AA6" i="11"/>
  <c r="Z6" i="11"/>
  <c r="Y6" i="11"/>
  <c r="X8" i="11"/>
  <c r="AA5" i="11"/>
  <c r="Z5" i="11"/>
  <c r="Y5" i="11"/>
  <c r="X6" i="11"/>
  <c r="AA4" i="11"/>
  <c r="Z4" i="11"/>
  <c r="Y4" i="11"/>
  <c r="X4" i="11"/>
  <c r="AA3" i="11"/>
  <c r="Z3" i="11"/>
  <c r="Y3" i="11"/>
  <c r="X3" i="11"/>
  <c r="AA34" i="6"/>
  <c r="Z34" i="6"/>
  <c r="Y34" i="6"/>
  <c r="X34" i="6"/>
  <c r="AA33" i="6"/>
  <c r="Z33" i="6"/>
  <c r="Y33" i="6"/>
  <c r="X33" i="6"/>
  <c r="AA32" i="6"/>
  <c r="Z32" i="6"/>
  <c r="Y32" i="6"/>
  <c r="X32" i="6"/>
  <c r="Z5" i="6"/>
  <c r="AA5" i="6"/>
  <c r="X4" i="6"/>
  <c r="Y6" i="6"/>
  <c r="Z6" i="6"/>
  <c r="AA6" i="6"/>
  <c r="X8" i="6"/>
  <c r="Y7" i="6"/>
  <c r="Z7" i="6"/>
  <c r="AA7" i="6"/>
  <c r="X5" i="6"/>
  <c r="Y8" i="6"/>
  <c r="Z8" i="6"/>
  <c r="AA8" i="6"/>
  <c r="X10" i="6"/>
  <c r="Y9" i="6"/>
  <c r="Z9" i="6"/>
  <c r="AA9" i="6"/>
  <c r="X9" i="6"/>
  <c r="Y10" i="6"/>
  <c r="Z10" i="6"/>
  <c r="AA10" i="6"/>
  <c r="X11" i="6"/>
  <c r="Y11" i="6"/>
  <c r="Z11" i="6"/>
  <c r="AA11" i="6"/>
  <c r="X15" i="6"/>
  <c r="Y12" i="6"/>
  <c r="Z12" i="6"/>
  <c r="AA12" i="6"/>
  <c r="X13" i="6"/>
  <c r="Y13" i="6"/>
  <c r="Z13" i="6"/>
  <c r="AA13" i="6"/>
  <c r="X14" i="6"/>
  <c r="Y14" i="6"/>
  <c r="Z14" i="6"/>
  <c r="AA14" i="6"/>
  <c r="X12" i="6"/>
  <c r="Y15" i="6"/>
  <c r="Z15" i="6"/>
  <c r="AA15" i="6"/>
  <c r="X16" i="6"/>
  <c r="Y16" i="6"/>
  <c r="Z16" i="6"/>
  <c r="AA16" i="6"/>
  <c r="X19" i="6"/>
  <c r="Y17" i="6"/>
  <c r="Z17" i="6"/>
  <c r="AA17" i="6"/>
  <c r="X20" i="6"/>
  <c r="Y18" i="6"/>
  <c r="Z18" i="6"/>
  <c r="AA18" i="6"/>
  <c r="X21" i="6"/>
  <c r="Y19" i="6"/>
  <c r="Z19" i="6"/>
  <c r="AA19" i="6"/>
  <c r="X22" i="6"/>
  <c r="Y20" i="6"/>
  <c r="Z20" i="6"/>
  <c r="AA20" i="6"/>
  <c r="X23" i="6"/>
  <c r="Y21" i="6"/>
  <c r="Z21" i="6"/>
  <c r="AA21" i="6"/>
  <c r="X3" i="4"/>
  <c r="Y4" i="4"/>
  <c r="Z4" i="4"/>
  <c r="AA4" i="4"/>
  <c r="X5" i="4"/>
  <c r="Y5" i="4"/>
  <c r="Z5" i="4"/>
  <c r="AA5" i="4"/>
  <c r="X6" i="4"/>
  <c r="Y6" i="4"/>
  <c r="Z6" i="4"/>
  <c r="AA6" i="4"/>
  <c r="X7" i="4"/>
  <c r="Y7" i="4"/>
  <c r="Z7" i="4"/>
  <c r="AA7" i="4"/>
  <c r="X8" i="4"/>
  <c r="Y8" i="4"/>
  <c r="Z8" i="4"/>
  <c r="AA8" i="4"/>
  <c r="X9" i="4"/>
  <c r="Y9" i="4"/>
  <c r="Z9" i="4"/>
  <c r="AA9" i="4"/>
  <c r="X4" i="5"/>
  <c r="Y4" i="5"/>
  <c r="Z4" i="5"/>
  <c r="AA4" i="5"/>
  <c r="X6" i="5"/>
  <c r="Y5" i="5"/>
  <c r="Z5" i="5"/>
  <c r="AA5" i="5"/>
  <c r="X5" i="5"/>
  <c r="Y6" i="5"/>
  <c r="Z6" i="5"/>
  <c r="AA6" i="5"/>
  <c r="X8" i="5"/>
  <c r="Y7" i="5"/>
  <c r="Z7" i="5"/>
  <c r="AA7" i="5"/>
  <c r="X10" i="5"/>
  <c r="Y8" i="5"/>
  <c r="Z8" i="5"/>
  <c r="AA8" i="5"/>
  <c r="X7" i="5"/>
  <c r="Y9" i="5"/>
  <c r="Z9" i="5"/>
  <c r="AA9" i="5"/>
  <c r="X9" i="5"/>
  <c r="Y10" i="5"/>
  <c r="Z10" i="5"/>
  <c r="AA10" i="5"/>
  <c r="X11" i="5"/>
  <c r="Y11" i="5"/>
  <c r="Z11" i="5"/>
  <c r="AA11" i="5"/>
  <c r="X12" i="5"/>
  <c r="Y12" i="5"/>
  <c r="Z12" i="5"/>
  <c r="AA12" i="5"/>
  <c r="X13" i="5"/>
  <c r="Y13" i="5"/>
  <c r="Z13" i="5"/>
  <c r="AA13" i="5"/>
  <c r="X15" i="5"/>
  <c r="Y14" i="5"/>
  <c r="Z14" i="5"/>
  <c r="AA14" i="5"/>
  <c r="X16" i="5"/>
  <c r="Y15" i="5"/>
  <c r="Z15" i="5"/>
  <c r="AA15" i="5"/>
  <c r="X17" i="5"/>
  <c r="Y16" i="5"/>
  <c r="Z16" i="5"/>
  <c r="AA16" i="5"/>
  <c r="X14" i="5"/>
  <c r="Y17" i="5"/>
  <c r="Z17" i="5"/>
  <c r="AA17" i="5"/>
  <c r="X18" i="5"/>
  <c r="Y18" i="5"/>
  <c r="Z18" i="5"/>
  <c r="AA18" i="5"/>
  <c r="X19" i="5"/>
  <c r="Y19" i="5"/>
  <c r="Z19" i="5"/>
  <c r="AA19" i="5"/>
  <c r="X20" i="5"/>
  <c r="Y20" i="5"/>
  <c r="Z20" i="5"/>
  <c r="AA20" i="5"/>
  <c r="AA3" i="5"/>
  <c r="Z3" i="5"/>
  <c r="Y3" i="5"/>
  <c r="X3" i="5"/>
  <c r="AA3" i="4"/>
  <c r="Z3" i="4"/>
  <c r="Y3" i="4"/>
  <c r="X4" i="4"/>
  <c r="X9" i="3"/>
  <c r="Y4" i="3"/>
  <c r="Z4" i="3"/>
  <c r="AA4" i="3"/>
  <c r="X4" i="3"/>
  <c r="Y5" i="3"/>
  <c r="Z5" i="3"/>
  <c r="AA5" i="3"/>
  <c r="X3" i="3"/>
  <c r="Z6" i="3"/>
  <c r="X6" i="3"/>
  <c r="Y7" i="3"/>
  <c r="Z7" i="3"/>
  <c r="AA7" i="3"/>
  <c r="X7" i="3"/>
  <c r="Y8" i="3"/>
  <c r="Z8" i="3"/>
  <c r="AA8" i="3"/>
  <c r="X5" i="3"/>
  <c r="Y9" i="3"/>
  <c r="Z9" i="3"/>
  <c r="AA9" i="3"/>
  <c r="X10" i="3"/>
  <c r="Y10" i="3"/>
  <c r="Z10" i="3"/>
  <c r="AA10" i="3"/>
  <c r="X11" i="3"/>
  <c r="Y11" i="3"/>
  <c r="Z11" i="3"/>
  <c r="AA11" i="3"/>
  <c r="X12" i="3"/>
  <c r="Y12" i="3"/>
  <c r="Z12" i="3"/>
  <c r="AA12" i="3"/>
  <c r="X13" i="3"/>
  <c r="Y13" i="3"/>
  <c r="Z13" i="3"/>
  <c r="AA13" i="3"/>
  <c r="X14" i="3"/>
  <c r="Y14" i="3"/>
  <c r="Z14" i="3"/>
  <c r="AA14" i="3"/>
  <c r="X15" i="3"/>
  <c r="Y15" i="3"/>
  <c r="Z15" i="3"/>
  <c r="AA15" i="3"/>
  <c r="X16" i="3"/>
  <c r="Y16" i="3"/>
  <c r="Z16" i="3"/>
  <c r="AA16" i="3"/>
  <c r="X17" i="3"/>
  <c r="Y17" i="3"/>
  <c r="Z17" i="3"/>
  <c r="AA17" i="3"/>
  <c r="X18" i="3"/>
  <c r="Y18" i="3"/>
  <c r="Z18" i="3"/>
  <c r="AA18" i="3"/>
  <c r="X19" i="3"/>
  <c r="Y19" i="3"/>
  <c r="Z19" i="3"/>
  <c r="AA19" i="3"/>
  <c r="X20" i="3"/>
  <c r="Y20" i="3"/>
  <c r="Z20" i="3"/>
  <c r="AA20" i="3"/>
  <c r="X21" i="3"/>
  <c r="Y21" i="3"/>
  <c r="Z21" i="3"/>
  <c r="AA21" i="3"/>
  <c r="X22" i="3"/>
  <c r="Y22" i="3"/>
  <c r="Z22" i="3"/>
  <c r="AA22" i="3"/>
  <c r="AA3" i="3"/>
  <c r="Z3" i="3"/>
  <c r="Y3" i="3"/>
  <c r="X8" i="3"/>
  <c r="X3" i="2"/>
  <c r="Y4" i="2"/>
  <c r="Z4" i="2"/>
  <c r="AA4" i="2"/>
  <c r="X4" i="2"/>
  <c r="Y5" i="2"/>
  <c r="Z5" i="2"/>
  <c r="AA5" i="2"/>
  <c r="X7" i="2"/>
  <c r="Y6" i="2"/>
  <c r="Z6" i="2"/>
  <c r="AA6" i="2"/>
  <c r="X8" i="2"/>
  <c r="Y7" i="2"/>
  <c r="Z7" i="2"/>
  <c r="AA7" i="2"/>
  <c r="X5" i="2"/>
  <c r="Y8" i="2"/>
  <c r="Z8" i="2"/>
  <c r="AA8" i="2"/>
  <c r="X9" i="2"/>
  <c r="Y9" i="2"/>
  <c r="Z9" i="2"/>
  <c r="AA9" i="2"/>
  <c r="X12" i="2"/>
  <c r="Y10" i="2"/>
  <c r="Z10" i="2"/>
  <c r="AA10" i="2"/>
  <c r="X13" i="2"/>
  <c r="Y11" i="2"/>
  <c r="Z11" i="2"/>
  <c r="AA11" i="2"/>
  <c r="X14" i="2"/>
  <c r="Y12" i="2"/>
  <c r="Z12" i="2"/>
  <c r="AA12" i="2"/>
  <c r="X15" i="2"/>
  <c r="Y13" i="2"/>
  <c r="Z13" i="2"/>
  <c r="AA13" i="2"/>
  <c r="X16" i="2"/>
  <c r="Y14" i="2"/>
  <c r="Z14" i="2"/>
  <c r="AA14" i="2"/>
  <c r="X17" i="2"/>
  <c r="Y15" i="2"/>
  <c r="Z15" i="2"/>
  <c r="AA15" i="2"/>
  <c r="X18" i="2"/>
  <c r="Y16" i="2"/>
  <c r="Z16" i="2"/>
  <c r="AA16" i="2"/>
  <c r="AA3" i="2"/>
  <c r="Z3" i="2"/>
  <c r="Y3" i="2"/>
  <c r="X6" i="2"/>
  <c r="AA4" i="1"/>
  <c r="AA5" i="1"/>
  <c r="AA6" i="1"/>
  <c r="AA7" i="1"/>
  <c r="AA8" i="1"/>
  <c r="AA9" i="1"/>
  <c r="AA10" i="1"/>
  <c r="AA11" i="1"/>
  <c r="AA12" i="1"/>
  <c r="AA13" i="1"/>
  <c r="AA14" i="1"/>
  <c r="AA16" i="1"/>
  <c r="AA17" i="1"/>
  <c r="AA3" i="1"/>
  <c r="Z4" i="1"/>
  <c r="Z5" i="1"/>
  <c r="Z6" i="1"/>
  <c r="Z7" i="1"/>
  <c r="Z8" i="1"/>
  <c r="Z9" i="1"/>
  <c r="Z10" i="1"/>
  <c r="Z11" i="1"/>
  <c r="Z12" i="1"/>
  <c r="Z13" i="1"/>
  <c r="Z14" i="1"/>
  <c r="Z16" i="1"/>
  <c r="Z3" i="1"/>
  <c r="Y4" i="1"/>
  <c r="Y5" i="1"/>
  <c r="Y6" i="1"/>
  <c r="Y7" i="1"/>
  <c r="Y8" i="1"/>
  <c r="Y9" i="1"/>
  <c r="Y10" i="1"/>
  <c r="Y11" i="1"/>
  <c r="Y12" i="1"/>
  <c r="Y13" i="1"/>
  <c r="Y14" i="1"/>
  <c r="Y16" i="1"/>
  <c r="Y17" i="1"/>
  <c r="Y18" i="1"/>
  <c r="Y19" i="1"/>
  <c r="Y20" i="1"/>
  <c r="Y21" i="1"/>
  <c r="Y3" i="1"/>
  <c r="AA13" i="9" l="1"/>
  <c r="Z13" i="9"/>
  <c r="Z27" i="9"/>
  <c r="Y13" i="9"/>
  <c r="AA27" i="9"/>
  <c r="Y31" i="9"/>
  <c r="AB14" i="9"/>
  <c r="AB15" i="9"/>
  <c r="L40" i="9"/>
  <c r="Z31" i="9"/>
  <c r="K17" i="9"/>
  <c r="AB37" i="9"/>
  <c r="X27" i="9"/>
  <c r="Y28" i="9"/>
  <c r="AB28" i="9" s="1"/>
  <c r="AB35" i="9"/>
  <c r="AB36" i="9"/>
  <c r="AB33" i="9"/>
  <c r="AB34" i="9"/>
  <c r="AB8" i="9"/>
  <c r="AB10" i="9"/>
  <c r="AB11" i="9"/>
  <c r="AB12" i="9"/>
  <c r="AB25" i="9"/>
  <c r="AB26" i="9"/>
  <c r="AB27" i="9"/>
  <c r="AB29" i="9"/>
  <c r="AB30" i="9"/>
  <c r="AB31" i="9"/>
  <c r="AB32" i="9"/>
  <c r="AB47" i="9"/>
  <c r="AB48" i="9"/>
  <c r="AB49" i="9"/>
  <c r="AB50" i="9"/>
  <c r="X4" i="8"/>
  <c r="AB19" i="8"/>
  <c r="AB18" i="8"/>
  <c r="AB6" i="8"/>
  <c r="AB7" i="8"/>
  <c r="AB9" i="8"/>
  <c r="AB13" i="8"/>
  <c r="AB14" i="8"/>
  <c r="AB15" i="8"/>
  <c r="AB16" i="8"/>
  <c r="AB17" i="8"/>
  <c r="AB28" i="8"/>
  <c r="AB29" i="8"/>
  <c r="AB30" i="8"/>
  <c r="Z3" i="7"/>
  <c r="AA3" i="7"/>
  <c r="AB31" i="7"/>
  <c r="AB29" i="7"/>
  <c r="AB26" i="7"/>
  <c r="AB27" i="7"/>
  <c r="AB25" i="7"/>
  <c r="AB34" i="7"/>
  <c r="AB15" i="7"/>
  <c r="AB16" i="7"/>
  <c r="AB9" i="7"/>
  <c r="AB10" i="7"/>
  <c r="AB11" i="7"/>
  <c r="AB12" i="7"/>
  <c r="AB14" i="7"/>
  <c r="AB5" i="11"/>
  <c r="AB4" i="11"/>
  <c r="AB9" i="11"/>
  <c r="AB6" i="11"/>
  <c r="AB8" i="11"/>
  <c r="AB3" i="11"/>
  <c r="AB7" i="11"/>
  <c r="AB16" i="11"/>
  <c r="AB17" i="11"/>
  <c r="AB18" i="11"/>
  <c r="AB19" i="11"/>
  <c r="AB20" i="11"/>
  <c r="AB21" i="11"/>
  <c r="Y5" i="6"/>
  <c r="AB5" i="6" s="1"/>
  <c r="AB18" i="6"/>
  <c r="AB13" i="6"/>
  <c r="AB11" i="6"/>
  <c r="AB23" i="6"/>
  <c r="AB14" i="6"/>
  <c r="AB22" i="6"/>
  <c r="AB19" i="6"/>
  <c r="AB15" i="6"/>
  <c r="AB10" i="6"/>
  <c r="AB9" i="6"/>
  <c r="AB20" i="6"/>
  <c r="AB16" i="6"/>
  <c r="AB12" i="6"/>
  <c r="AB7" i="6"/>
  <c r="AB21" i="6"/>
  <c r="AB17" i="6"/>
  <c r="AB8" i="6"/>
  <c r="AB32" i="6"/>
  <c r="AB33" i="6"/>
  <c r="AB34" i="6"/>
  <c r="AB7" i="5"/>
  <c r="AB20" i="5"/>
  <c r="AB19" i="5"/>
  <c r="AB18" i="5"/>
  <c r="AB16" i="5"/>
  <c r="AB15" i="5"/>
  <c r="AB14" i="5"/>
  <c r="AB17" i="5"/>
  <c r="AB8" i="5"/>
  <c r="AB11" i="5"/>
  <c r="AB12" i="5"/>
  <c r="AB10" i="5"/>
  <c r="AB5" i="5"/>
  <c r="AB13" i="5"/>
  <c r="AB6" i="5"/>
  <c r="AB9" i="5"/>
  <c r="AB4" i="5"/>
  <c r="AB3" i="5"/>
  <c r="AB9" i="4"/>
  <c r="AB8" i="4"/>
  <c r="AB7" i="4"/>
  <c r="AB6" i="4"/>
  <c r="AB5" i="4"/>
  <c r="AB4" i="4"/>
  <c r="Y6" i="3"/>
  <c r="AB6" i="3" s="1"/>
  <c r="L24" i="3"/>
  <c r="AB20" i="3"/>
  <c r="AB18" i="3"/>
  <c r="AB16" i="3"/>
  <c r="AB14" i="3"/>
  <c r="AB12" i="3"/>
  <c r="AB10" i="3"/>
  <c r="AB8" i="3"/>
  <c r="AB22" i="3"/>
  <c r="AB7" i="3"/>
  <c r="AB15" i="1"/>
  <c r="AB5" i="3"/>
  <c r="AB4" i="3"/>
  <c r="AB19" i="3"/>
  <c r="AB15" i="3"/>
  <c r="AB11" i="3"/>
  <c r="AB3" i="3"/>
  <c r="AB21" i="3"/>
  <c r="AB17" i="3"/>
  <c r="AB13" i="3"/>
  <c r="AB9" i="3"/>
  <c r="AB18" i="2"/>
  <c r="AB19" i="2"/>
  <c r="AB17" i="2"/>
  <c r="AB11" i="2"/>
  <c r="AB7" i="2"/>
  <c r="AB9" i="2"/>
  <c r="AB14" i="2"/>
  <c r="AB12" i="2"/>
  <c r="AB15" i="2"/>
  <c r="AB3" i="4"/>
  <c r="AB10" i="2"/>
  <c r="AB8" i="2"/>
  <c r="AB3" i="2"/>
  <c r="AB6" i="2"/>
  <c r="AB5" i="2"/>
  <c r="AB4" i="2"/>
  <c r="AB16" i="2"/>
  <c r="AB13" i="2"/>
  <c r="AB13" i="9" l="1"/>
  <c r="AB3" i="7"/>
  <c r="J46" i="9"/>
  <c r="J52" i="9" s="1"/>
  <c r="I46" i="9"/>
  <c r="I52" i="9" s="1"/>
  <c r="H46" i="9"/>
  <c r="H52" i="9" s="1"/>
  <c r="G46" i="9"/>
  <c r="G52" i="9" s="1"/>
  <c r="F46" i="9"/>
  <c r="F52" i="9" s="1"/>
  <c r="E46" i="9"/>
  <c r="E52" i="9" s="1"/>
  <c r="G23" i="9"/>
  <c r="G40" i="9" s="1"/>
  <c r="F23" i="9"/>
  <c r="F40" i="9" s="1"/>
  <c r="E23" i="9"/>
  <c r="I9" i="9"/>
  <c r="I17" i="9" s="1"/>
  <c r="H9" i="9"/>
  <c r="E7" i="9"/>
  <c r="H4" i="9"/>
  <c r="F4" i="9"/>
  <c r="J3" i="9"/>
  <c r="J17" i="9" s="1"/>
  <c r="G3" i="9"/>
  <c r="G17" i="9" s="1"/>
  <c r="E3" i="9"/>
  <c r="X3" i="1"/>
  <c r="AB3" i="1" s="1"/>
  <c r="X4" i="1"/>
  <c r="AB4" i="1" s="1"/>
  <c r="X5" i="1"/>
  <c r="AB6" i="1" s="1"/>
  <c r="X10" i="1"/>
  <c r="X6" i="1"/>
  <c r="X12" i="1"/>
  <c r="X11" i="1"/>
  <c r="X7" i="1"/>
  <c r="X8" i="1"/>
  <c r="X9" i="1"/>
  <c r="AB12" i="1" s="1"/>
  <c r="X16" i="1"/>
  <c r="AB14" i="1" s="1"/>
  <c r="X13" i="1"/>
  <c r="AB13" i="1" s="1"/>
  <c r="X17" i="1"/>
  <c r="X18" i="1"/>
  <c r="AB17" i="1" s="1"/>
  <c r="X19" i="1"/>
  <c r="X20" i="1"/>
  <c r="X21" i="1"/>
  <c r="X22" i="1"/>
  <c r="J4" i="5"/>
  <c r="I4" i="5"/>
  <c r="H3" i="5"/>
  <c r="G3" i="5"/>
  <c r="F3" i="5"/>
  <c r="E3" i="5"/>
  <c r="G6" i="6"/>
  <c r="G31" i="6"/>
  <c r="F3" i="6"/>
  <c r="F31" i="6"/>
  <c r="E31" i="6"/>
  <c r="E3" i="6"/>
  <c r="J32" i="7"/>
  <c r="E25" i="7"/>
  <c r="F27" i="7"/>
  <c r="I24" i="7"/>
  <c r="I38" i="7" s="1"/>
  <c r="H24" i="7"/>
  <c r="H38" i="7" s="1"/>
  <c r="G24" i="7"/>
  <c r="J13" i="7"/>
  <c r="E6" i="7"/>
  <c r="F8" i="7"/>
  <c r="I4" i="7"/>
  <c r="I19" i="7" s="1"/>
  <c r="G4" i="7"/>
  <c r="G19" i="7" s="1"/>
  <c r="E4" i="7"/>
  <c r="H5" i="7"/>
  <c r="E10" i="8"/>
  <c r="I3" i="8"/>
  <c r="F3" i="8"/>
  <c r="J5" i="8"/>
  <c r="H5" i="8"/>
  <c r="G5" i="8"/>
  <c r="H11" i="8"/>
  <c r="E11" i="8"/>
  <c r="Y23" i="9" l="1"/>
  <c r="AA23" i="9"/>
  <c r="E40" i="9"/>
  <c r="Z23" i="9"/>
  <c r="H17" i="9"/>
  <c r="Z24" i="9"/>
  <c r="Y24" i="9"/>
  <c r="X23" i="9"/>
  <c r="AA24" i="9"/>
  <c r="Z9" i="9"/>
  <c r="Y9" i="9"/>
  <c r="X9" i="9"/>
  <c r="AA9" i="9"/>
  <c r="Z5" i="9"/>
  <c r="Y5" i="9"/>
  <c r="F17" i="9"/>
  <c r="X4" i="9"/>
  <c r="AB4" i="9" s="1"/>
  <c r="AA5" i="9"/>
  <c r="Z46" i="9"/>
  <c r="Y46" i="9"/>
  <c r="X46" i="9"/>
  <c r="AA46" i="9"/>
  <c r="Z3" i="9"/>
  <c r="Y3" i="9"/>
  <c r="X3" i="9"/>
  <c r="E17" i="9"/>
  <c r="AA3" i="9"/>
  <c r="Z6" i="9"/>
  <c r="Y6" i="9"/>
  <c r="X7" i="9"/>
  <c r="AB7" i="9" s="1"/>
  <c r="AA6" i="9"/>
  <c r="Z4" i="8"/>
  <c r="Y4" i="8"/>
  <c r="X3" i="8"/>
  <c r="AA4" i="8"/>
  <c r="Z8" i="8"/>
  <c r="Y8" i="8"/>
  <c r="X5" i="8"/>
  <c r="AB5" i="8" s="1"/>
  <c r="AA8" i="8"/>
  <c r="Z12" i="8"/>
  <c r="AA12" i="8"/>
  <c r="Y12" i="8"/>
  <c r="X10" i="8"/>
  <c r="Z3" i="8"/>
  <c r="Y3" i="8"/>
  <c r="AA3" i="8"/>
  <c r="X11" i="8"/>
  <c r="H19" i="7"/>
  <c r="Y4" i="7"/>
  <c r="Z4" i="7"/>
  <c r="X5" i="7"/>
  <c r="AB4" i="7" s="1"/>
  <c r="AA4" i="7"/>
  <c r="Y6" i="7"/>
  <c r="F19" i="7"/>
  <c r="X8" i="7"/>
  <c r="AB8" i="7" s="1"/>
  <c r="AA6" i="7"/>
  <c r="Z6" i="7"/>
  <c r="J38" i="7"/>
  <c r="Y5" i="7"/>
  <c r="X4" i="7"/>
  <c r="Z5" i="7"/>
  <c r="E19" i="7"/>
  <c r="AA5" i="7"/>
  <c r="Y7" i="7"/>
  <c r="Z7" i="7"/>
  <c r="X6" i="7"/>
  <c r="AA7" i="7"/>
  <c r="Z13" i="7"/>
  <c r="Y13" i="7"/>
  <c r="J19" i="7"/>
  <c r="X13" i="7"/>
  <c r="AA13" i="7"/>
  <c r="F38" i="7"/>
  <c r="Z24" i="7"/>
  <c r="G38" i="7"/>
  <c r="Y24" i="7"/>
  <c r="X24" i="7"/>
  <c r="AA24" i="7"/>
  <c r="E38" i="7"/>
  <c r="X31" i="6"/>
  <c r="AA31" i="6"/>
  <c r="Y31" i="6"/>
  <c r="Z31" i="6"/>
  <c r="AA4" i="6"/>
  <c r="X6" i="6"/>
  <c r="AB6" i="6" s="1"/>
  <c r="Z4" i="6"/>
  <c r="Y4" i="6"/>
  <c r="Y3" i="6"/>
  <c r="X3" i="6"/>
  <c r="AA3" i="6"/>
  <c r="Z3" i="6"/>
  <c r="AB18" i="1"/>
  <c r="AB10" i="1"/>
  <c r="AB21" i="1"/>
  <c r="AB22" i="1"/>
  <c r="AB8" i="1"/>
  <c r="AB11" i="1"/>
  <c r="AB20" i="1"/>
  <c r="AB16" i="1"/>
  <c r="AB9" i="1"/>
  <c r="AB7" i="1"/>
  <c r="AB19" i="1"/>
  <c r="AB5" i="1"/>
  <c r="AB38" i="9" l="1"/>
  <c r="AB23" i="9"/>
  <c r="AB6" i="9"/>
  <c r="AB3" i="9"/>
  <c r="AB46" i="9"/>
  <c r="AB5" i="9"/>
  <c r="AB9" i="9"/>
  <c r="AB24" i="9"/>
  <c r="AB3" i="8"/>
  <c r="AB11" i="8"/>
  <c r="AB12" i="8"/>
  <c r="AB10" i="8"/>
  <c r="AB4" i="8"/>
  <c r="AB8" i="8"/>
  <c r="AB6" i="7"/>
  <c r="AB13" i="7"/>
  <c r="AB7" i="7"/>
  <c r="AB24" i="7"/>
  <c r="AB5" i="7"/>
  <c r="AB4" i="6"/>
  <c r="AB3" i="6"/>
  <c r="AB31" i="6"/>
</calcChain>
</file>

<file path=xl/sharedStrings.xml><?xml version="1.0" encoding="utf-8"?>
<sst xmlns="http://schemas.openxmlformats.org/spreadsheetml/2006/main" count="902" uniqueCount="207">
  <si>
    <t>Plaats</t>
  </si>
  <si>
    <t>Nummer</t>
  </si>
  <si>
    <t>Naam coureur</t>
  </si>
  <si>
    <t>Klasse</t>
  </si>
  <si>
    <t>Emmen 1</t>
  </si>
  <si>
    <t>Emmen 2</t>
  </si>
  <si>
    <t>Emmen 3</t>
  </si>
  <si>
    <t>Venray 1</t>
  </si>
  <si>
    <t>Venray 2</t>
  </si>
  <si>
    <t>Venray 3</t>
  </si>
  <si>
    <t>Vledderveen 1</t>
  </si>
  <si>
    <t>Vledderveen 2</t>
  </si>
  <si>
    <t>Vledderveen 3</t>
  </si>
  <si>
    <t>Assen 1</t>
  </si>
  <si>
    <t>Assen 2</t>
  </si>
  <si>
    <t>Assen 3</t>
  </si>
  <si>
    <t>Subtotaal</t>
  </si>
  <si>
    <t>Schrap 1</t>
  </si>
  <si>
    <t>Schrap 2</t>
  </si>
  <si>
    <t>Schrap 3</t>
  </si>
  <si>
    <t>Totaal</t>
  </si>
  <si>
    <t>Jarno Beuker</t>
  </si>
  <si>
    <t>Cadet 160cc</t>
  </si>
  <si>
    <t>Duuc te Velthuis</t>
  </si>
  <si>
    <t>Roan Boerema</t>
  </si>
  <si>
    <t>Hidde Wassenaar</t>
  </si>
  <si>
    <t>Louis Zoetelief</t>
  </si>
  <si>
    <t>Cadet Rookie</t>
  </si>
  <si>
    <t>Marco Koopman</t>
  </si>
  <si>
    <t>Pelle de Vries</t>
  </si>
  <si>
    <t>Damian Beganovic</t>
  </si>
  <si>
    <t>Jason Beganovic</t>
  </si>
  <si>
    <t>Liam Mellens</t>
  </si>
  <si>
    <t>Dez Ruinemans</t>
  </si>
  <si>
    <t>Lewis van den Heuvel</t>
  </si>
  <si>
    <t>Max van den Heuvel</t>
  </si>
  <si>
    <t>Jort Bakker</t>
  </si>
  <si>
    <t>Novelle Appelman</t>
  </si>
  <si>
    <t>Roos Loos</t>
  </si>
  <si>
    <t>Demy Beuving</t>
  </si>
  <si>
    <t>Lize Veldman</t>
  </si>
  <si>
    <t>Daan Holleman</t>
  </si>
  <si>
    <t>Gijs Maathuis</t>
  </si>
  <si>
    <t>Bonus punt voor pole in kwalificatie</t>
  </si>
  <si>
    <t>Bonus punt voor snelste rondentijd</t>
  </si>
  <si>
    <t>Bonus punt voor snelste rondentijd + pole in kwalificatie</t>
  </si>
  <si>
    <t>DQ</t>
  </si>
  <si>
    <t>NB Om in aanmerking te komen voor het eindklassement, dient een coureur tenminste 4 wedstrijddagen gereden te hebben</t>
  </si>
  <si>
    <t>Tim Frederiks</t>
  </si>
  <si>
    <t>Parolin Rocky</t>
  </si>
  <si>
    <t>Bram Meijer</t>
  </si>
  <si>
    <t>Anko de Roos</t>
  </si>
  <si>
    <t>Rocky Rookie</t>
  </si>
  <si>
    <t>Yven Fennema</t>
  </si>
  <si>
    <t>Bjorn de Jong</t>
  </si>
  <si>
    <t>Jamie van Dijk</t>
  </si>
  <si>
    <t>Jesse Aalbregt</t>
  </si>
  <si>
    <t>Sharina Linker</t>
  </si>
  <si>
    <t>Mason Dean Luske</t>
  </si>
  <si>
    <t>Sem Henri Legrand</t>
  </si>
  <si>
    <t>Noah Steehouder</t>
  </si>
  <si>
    <t>Stijn Pot</t>
  </si>
  <si>
    <t>Milan Gall</t>
  </si>
  <si>
    <t>Jayden Suk</t>
  </si>
  <si>
    <t>NNB</t>
  </si>
  <si>
    <t>Tobias Beernink</t>
  </si>
  <si>
    <t>Aiden Arrad</t>
  </si>
  <si>
    <t>Nayden de Hoop</t>
  </si>
  <si>
    <t>Jaylen Luchies</t>
  </si>
  <si>
    <t>Fynn Luchies</t>
  </si>
  <si>
    <t>Jari Berends</t>
  </si>
  <si>
    <t>Julian Atelaar</t>
  </si>
  <si>
    <t>9PK Super Cadet</t>
  </si>
  <si>
    <t>Koen Kuykhoven</t>
  </si>
  <si>
    <t>Jamie Elzerman</t>
  </si>
  <si>
    <t>Andries Wijchertjes</t>
  </si>
  <si>
    <t>Jurre Beckers</t>
  </si>
  <si>
    <t>Timo Hermus</t>
  </si>
  <si>
    <t>Milan vd Werf</t>
  </si>
  <si>
    <t>Senna Bison</t>
  </si>
  <si>
    <t>Ian Mennes</t>
  </si>
  <si>
    <t>Maikel Sanders</t>
  </si>
  <si>
    <t>Ties Hermus</t>
  </si>
  <si>
    <t>Jarno Smit</t>
  </si>
  <si>
    <t>Kayne Schrandt</t>
  </si>
  <si>
    <t>Huub Jonk</t>
  </si>
  <si>
    <t>Naut Berndsen</t>
  </si>
  <si>
    <t>Sijvert Wajer</t>
  </si>
  <si>
    <t>Lucas de Jong</t>
  </si>
  <si>
    <t>Emma de Jong</t>
  </si>
  <si>
    <t>Mike Raateland</t>
  </si>
  <si>
    <t>RK1 junior</t>
  </si>
  <si>
    <t>Jermaine de Vries</t>
  </si>
  <si>
    <t>Owen Dudok van Heel</t>
  </si>
  <si>
    <t>Emiel Koekoek</t>
  </si>
  <si>
    <t>Jonathan Visser</t>
  </si>
  <si>
    <t>Ian Prins</t>
  </si>
  <si>
    <t>Mats Mooij</t>
  </si>
  <si>
    <t>Senna Moorlag</t>
  </si>
  <si>
    <t>Benjamin Visser</t>
  </si>
  <si>
    <t>Alinda Koopman</t>
  </si>
  <si>
    <t>Anouk Winkel</t>
  </si>
  <si>
    <t>Luc Camphuijsen</t>
  </si>
  <si>
    <t>Kevin Ridderbos</t>
  </si>
  <si>
    <t>Damian Prins</t>
  </si>
  <si>
    <t>Stein Snoeij</t>
  </si>
  <si>
    <t>Wesley van Elleswijk</t>
  </si>
  <si>
    <t>Jens Jelle Rusman</t>
  </si>
  <si>
    <t>Caz Veenhuizen</t>
  </si>
  <si>
    <t>Liam van Dam</t>
  </si>
  <si>
    <t>Isaiah van Hengst</t>
  </si>
  <si>
    <t>Syl van der Veen</t>
  </si>
  <si>
    <t>01</t>
  </si>
  <si>
    <t>Fleur Zijm</t>
  </si>
  <si>
    <t>RK1 Senior</t>
  </si>
  <si>
    <t>Edge Roose</t>
  </si>
  <si>
    <t>Fleur van Dijk</t>
  </si>
  <si>
    <t>Jari Mooij</t>
  </si>
  <si>
    <t>Mico Schweers</t>
  </si>
  <si>
    <t>Minimax</t>
  </si>
  <si>
    <t>Jurr Drent</t>
  </si>
  <si>
    <t>Jari Schreuder</t>
  </si>
  <si>
    <t>Devrim Yeter</t>
  </si>
  <si>
    <t>Luc Schuimer</t>
  </si>
  <si>
    <t>Noah Heinze</t>
  </si>
  <si>
    <t>Wayne Severijn</t>
  </si>
  <si>
    <t>Mini 60cc</t>
  </si>
  <si>
    <t>Teis Fischer</t>
  </si>
  <si>
    <t>Sam Arling</t>
  </si>
  <si>
    <t>Thijs van Huis</t>
  </si>
  <si>
    <t>Youri Mahler</t>
  </si>
  <si>
    <t>Leo Klok</t>
  </si>
  <si>
    <t>Cas Mantje</t>
  </si>
  <si>
    <t>Open</t>
  </si>
  <si>
    <t>Kick Dobber</t>
  </si>
  <si>
    <t>Ronan Kamphuis</t>
  </si>
  <si>
    <t>T4</t>
  </si>
  <si>
    <t>Stijn Bakker</t>
  </si>
  <si>
    <t>Djustin Winkel</t>
  </si>
  <si>
    <t>Dylano Winkel</t>
  </si>
  <si>
    <t>Sepp Prins</t>
  </si>
  <si>
    <t>Fedde Bakker</t>
  </si>
  <si>
    <t>Markus ten Kate</t>
  </si>
  <si>
    <t>Rikkert Joppen</t>
  </si>
  <si>
    <t>Tijmen Witte</t>
  </si>
  <si>
    <t>Senior</t>
  </si>
  <si>
    <t>Joeri Bechtold</t>
  </si>
  <si>
    <t>Tim van Elleswijk</t>
  </si>
  <si>
    <t>Tijs Kuykhoven</t>
  </si>
  <si>
    <t>The Grid Racing 1</t>
  </si>
  <si>
    <t>S/M</t>
  </si>
  <si>
    <t>Evy Bunskoeke</t>
  </si>
  <si>
    <t>Seppe Boeckxstaens</t>
  </si>
  <si>
    <t>Bram Ossewaarde</t>
  </si>
  <si>
    <t>Luciano Trovato</t>
  </si>
  <si>
    <t>Sem Branger</t>
  </si>
  <si>
    <t>Master</t>
  </si>
  <si>
    <t>Dinand van Zuilekom</t>
  </si>
  <si>
    <t>Matthijs van Zuilekom</t>
  </si>
  <si>
    <t>Stefan Onaca</t>
  </si>
  <si>
    <t>Fabian Feliciano</t>
  </si>
  <si>
    <t>Arriën Kamphuis</t>
  </si>
  <si>
    <t>Rinor Kukaj</t>
  </si>
  <si>
    <t>Maikel Schilders</t>
  </si>
  <si>
    <t>Przmek - The Grid</t>
  </si>
  <si>
    <t>Motor / Klasse</t>
  </si>
  <si>
    <t>Kris Kromopawiro</t>
  </si>
  <si>
    <t>Rotax JR</t>
  </si>
  <si>
    <t>Job van Laar</t>
  </si>
  <si>
    <t>Marth Snel</t>
  </si>
  <si>
    <t>Sjoerd de Vries</t>
  </si>
  <si>
    <t>X30 JR</t>
  </si>
  <si>
    <t>Vince Dries</t>
  </si>
  <si>
    <t>Berge Veenhuis</t>
  </si>
  <si>
    <t>Levi Dries</t>
  </si>
  <si>
    <t>Luka Koullen</t>
  </si>
  <si>
    <t>Keano Frens</t>
  </si>
  <si>
    <t>Philip Mohr</t>
  </si>
  <si>
    <t>Qyran Bartenstein</t>
  </si>
  <si>
    <t>Melvin Wieringa</t>
  </si>
  <si>
    <t>Valentino Cornelissen</t>
  </si>
  <si>
    <t>Harro Goedhart</t>
  </si>
  <si>
    <t>X30 SR</t>
  </si>
  <si>
    <t>Alex Huizinga</t>
  </si>
  <si>
    <t>Rotax SR</t>
  </si>
  <si>
    <t>Dante Cima</t>
  </si>
  <si>
    <t>Timme van Heerwaarde</t>
  </si>
  <si>
    <t>015</t>
  </si>
  <si>
    <t>Lennard Schonewille</t>
  </si>
  <si>
    <t>21</t>
  </si>
  <si>
    <t>Albert van der Laan</t>
  </si>
  <si>
    <t>Bas Verheijke</t>
  </si>
  <si>
    <t>Dennis Bouman</t>
  </si>
  <si>
    <t>Jesse Spaans</t>
  </si>
  <si>
    <t>Sven Slagmolen</t>
  </si>
  <si>
    <t>Robin Mens</t>
  </si>
  <si>
    <t>Leon Kaldijk</t>
  </si>
  <si>
    <t>Marc Donders</t>
  </si>
  <si>
    <t>Patrick Noordermeer</t>
  </si>
  <si>
    <t>Keyan Sheigholya</t>
  </si>
  <si>
    <t>Thijme Arends</t>
  </si>
  <si>
    <t>Peter Jansen</t>
  </si>
  <si>
    <t>X30 / MAS</t>
  </si>
  <si>
    <t>Niels Toutenhoofd</t>
  </si>
  <si>
    <t>Marcel Rispens</t>
  </si>
  <si>
    <t>Rotax / MAS</t>
  </si>
  <si>
    <t>Thomas Kolner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</si>
</sst>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0" borderId="0" xfId="0" applyAlignment="1">
      <alignment horizontal="right"/>
    </xf>
    <xf numFmtId="0" fontId="0" fillId="5" borderId="0" xfId="0" applyFill="1"/>
    <xf numFmtId="49" fontId="0" fillId="0" borderId="0" xfId="0" applyNumberFormat="1" applyAlignment="1">
      <alignment horizontal="righ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34"/>
  <sheetViews>
    <sheetView zoomScale="75" zoomScaleNormal="75" workbookViewId="0">
      <selection activeCell="C2" sqref="C2"/>
    </sheetView>
  </sheetViews>
  <sheetFormatPr defaultRowHeight="15"/>
  <cols>
    <col min="3" max="4" width="18.28515625" customWidth="1"/>
  </cols>
  <sheetData>
    <row r="1" spans="1:2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</v>
      </c>
      <c r="O1" s="1" t="s">
        <v>11</v>
      </c>
      <c r="P1" s="1" t="s">
        <v>12</v>
      </c>
      <c r="Q1" s="1" t="s">
        <v>7</v>
      </c>
      <c r="R1" s="1" t="s">
        <v>8</v>
      </c>
      <c r="S1" s="1" t="s">
        <v>9</v>
      </c>
      <c r="T1" s="1" t="s">
        <v>13</v>
      </c>
      <c r="U1" s="1" t="s">
        <v>14</v>
      </c>
      <c r="V1" s="1" t="s">
        <v>15</v>
      </c>
      <c r="W1" s="1"/>
      <c r="X1" s="1" t="s">
        <v>16</v>
      </c>
      <c r="Y1" s="1" t="s">
        <v>17</v>
      </c>
      <c r="Z1" s="1" t="s">
        <v>18</v>
      </c>
      <c r="AA1" s="1" t="s">
        <v>19</v>
      </c>
      <c r="AB1" s="1" t="s">
        <v>20</v>
      </c>
    </row>
    <row r="2" spans="1:2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>
      <c r="A3">
        <v>1</v>
      </c>
      <c r="B3">
        <v>99</v>
      </c>
      <c r="C3" t="s">
        <v>21</v>
      </c>
      <c r="D3" t="s">
        <v>22</v>
      </c>
      <c r="E3">
        <v>32</v>
      </c>
      <c r="F3">
        <v>35</v>
      </c>
      <c r="G3" s="2">
        <v>36</v>
      </c>
      <c r="H3">
        <v>32</v>
      </c>
      <c r="I3">
        <v>35</v>
      </c>
      <c r="J3">
        <v>35</v>
      </c>
      <c r="K3">
        <v>35</v>
      </c>
      <c r="L3">
        <v>35</v>
      </c>
      <c r="M3">
        <v>32</v>
      </c>
      <c r="X3">
        <f t="shared" ref="X3:X22" si="0">SUM(E3:W3)</f>
        <v>307</v>
      </c>
      <c r="Y3">
        <f t="shared" ref="Y3:Y22" si="1">IF(ISERROR(SMALL($E3:$V3,1)),0,MAX(SMALL($E3:$V3,1),0))</f>
        <v>32</v>
      </c>
      <c r="Z3">
        <f t="shared" ref="Z3:Z14" si="2">IF(ISERROR(SMALL($E3:$V3,2)),0,MAX(SMALL($E3:$V3,2),0))</f>
        <v>32</v>
      </c>
      <c r="AA3">
        <f t="shared" ref="AA3:AA14" si="3">IF(ISERROR(SMALL($E3:$V3,3)),0,MAX(SMALL($E3:$V3,3),0))</f>
        <v>32</v>
      </c>
      <c r="AB3">
        <f t="shared" ref="AB3:AB22" si="4">+X3-Y3-Z3-AA3</f>
        <v>211</v>
      </c>
    </row>
    <row r="4" spans="1:28">
      <c r="A4">
        <v>2</v>
      </c>
      <c r="B4">
        <v>53</v>
      </c>
      <c r="C4" t="s">
        <v>23</v>
      </c>
      <c r="D4" t="s">
        <v>22</v>
      </c>
      <c r="E4" s="4">
        <v>37</v>
      </c>
      <c r="F4" s="2">
        <v>24</v>
      </c>
      <c r="G4">
        <v>32</v>
      </c>
      <c r="H4" s="4">
        <v>37</v>
      </c>
      <c r="I4" s="2">
        <v>33</v>
      </c>
      <c r="J4">
        <v>32</v>
      </c>
      <c r="K4" s="4">
        <f>1+32+1</f>
        <v>34</v>
      </c>
      <c r="L4" s="2">
        <f>32+1</f>
        <v>33</v>
      </c>
      <c r="M4" s="2">
        <f>35+1</f>
        <v>36</v>
      </c>
      <c r="X4">
        <f t="shared" si="0"/>
        <v>298</v>
      </c>
      <c r="Y4">
        <f t="shared" si="1"/>
        <v>24</v>
      </c>
      <c r="Z4">
        <f t="shared" si="2"/>
        <v>32</v>
      </c>
      <c r="AA4">
        <f t="shared" si="3"/>
        <v>32</v>
      </c>
      <c r="AB4">
        <f t="shared" si="4"/>
        <v>210</v>
      </c>
    </row>
    <row r="5" spans="1:28">
      <c r="A5">
        <v>3</v>
      </c>
      <c r="B5">
        <v>48</v>
      </c>
      <c r="C5" t="s">
        <v>24</v>
      </c>
      <c r="D5" t="s">
        <v>22</v>
      </c>
      <c r="E5">
        <v>29</v>
      </c>
      <c r="F5">
        <v>29</v>
      </c>
      <c r="G5">
        <v>30</v>
      </c>
      <c r="H5">
        <v>29</v>
      </c>
      <c r="I5">
        <v>30</v>
      </c>
      <c r="J5" s="2">
        <v>31</v>
      </c>
      <c r="K5">
        <v>30</v>
      </c>
      <c r="L5">
        <v>26</v>
      </c>
      <c r="M5">
        <v>28</v>
      </c>
      <c r="X5">
        <f t="shared" si="0"/>
        <v>262</v>
      </c>
      <c r="Y5">
        <f t="shared" si="1"/>
        <v>26</v>
      </c>
      <c r="Z5">
        <f t="shared" si="2"/>
        <v>28</v>
      </c>
      <c r="AA5">
        <f t="shared" si="3"/>
        <v>29</v>
      </c>
      <c r="AB5">
        <f t="shared" si="4"/>
        <v>179</v>
      </c>
    </row>
    <row r="6" spans="1:28">
      <c r="A6">
        <v>4</v>
      </c>
      <c r="B6">
        <v>16</v>
      </c>
      <c r="C6" t="s">
        <v>25</v>
      </c>
      <c r="D6" t="s">
        <v>22</v>
      </c>
      <c r="E6">
        <v>28</v>
      </c>
      <c r="F6">
        <v>30</v>
      </c>
      <c r="G6">
        <v>28</v>
      </c>
      <c r="H6">
        <v>25</v>
      </c>
      <c r="I6">
        <v>28</v>
      </c>
      <c r="J6">
        <v>28</v>
      </c>
      <c r="K6">
        <v>29</v>
      </c>
      <c r="L6">
        <v>27</v>
      </c>
      <c r="M6">
        <v>29</v>
      </c>
      <c r="X6">
        <f t="shared" si="0"/>
        <v>252</v>
      </c>
      <c r="Y6">
        <f t="shared" si="1"/>
        <v>25</v>
      </c>
      <c r="Z6">
        <f t="shared" si="2"/>
        <v>27</v>
      </c>
      <c r="AA6">
        <f t="shared" si="3"/>
        <v>28</v>
      </c>
      <c r="AB6">
        <f t="shared" si="4"/>
        <v>172</v>
      </c>
    </row>
    <row r="7" spans="1:28">
      <c r="A7">
        <v>5</v>
      </c>
      <c r="B7">
        <v>2</v>
      </c>
      <c r="C7" t="s">
        <v>26</v>
      </c>
      <c r="D7" t="s">
        <v>27</v>
      </c>
      <c r="E7">
        <v>27</v>
      </c>
      <c r="F7">
        <v>28</v>
      </c>
      <c r="G7">
        <v>26</v>
      </c>
      <c r="H7">
        <v>27</v>
      </c>
      <c r="I7">
        <v>27</v>
      </c>
      <c r="J7">
        <v>26</v>
      </c>
      <c r="K7">
        <v>27</v>
      </c>
      <c r="L7">
        <v>29</v>
      </c>
      <c r="M7">
        <v>27</v>
      </c>
      <c r="X7">
        <f t="shared" si="0"/>
        <v>244</v>
      </c>
      <c r="Y7">
        <f t="shared" si="1"/>
        <v>26</v>
      </c>
      <c r="Z7">
        <f t="shared" si="2"/>
        <v>26</v>
      </c>
      <c r="AA7">
        <f t="shared" si="3"/>
        <v>27</v>
      </c>
      <c r="AB7">
        <f t="shared" si="4"/>
        <v>165</v>
      </c>
    </row>
    <row r="8" spans="1:28">
      <c r="A8">
        <v>6</v>
      </c>
      <c r="B8">
        <v>30</v>
      </c>
      <c r="C8" t="s">
        <v>28</v>
      </c>
      <c r="D8" t="s">
        <v>27</v>
      </c>
      <c r="E8">
        <v>24</v>
      </c>
      <c r="F8">
        <v>27</v>
      </c>
      <c r="G8">
        <v>24</v>
      </c>
      <c r="H8">
        <v>28</v>
      </c>
      <c r="I8">
        <v>26</v>
      </c>
      <c r="J8">
        <v>25</v>
      </c>
      <c r="K8">
        <v>26</v>
      </c>
      <c r="L8">
        <v>28</v>
      </c>
      <c r="M8">
        <v>26</v>
      </c>
      <c r="X8">
        <f t="shared" si="0"/>
        <v>234</v>
      </c>
      <c r="Y8">
        <f t="shared" si="1"/>
        <v>24</v>
      </c>
      <c r="Z8">
        <f t="shared" si="2"/>
        <v>24</v>
      </c>
      <c r="AA8">
        <f t="shared" si="3"/>
        <v>25</v>
      </c>
      <c r="AB8">
        <f t="shared" si="4"/>
        <v>161</v>
      </c>
    </row>
    <row r="9" spans="1:28">
      <c r="A9">
        <v>7</v>
      </c>
      <c r="B9">
        <v>77</v>
      </c>
      <c r="C9" t="s">
        <v>29</v>
      </c>
      <c r="D9" t="s">
        <v>27</v>
      </c>
      <c r="E9">
        <v>23</v>
      </c>
      <c r="F9">
        <v>24</v>
      </c>
      <c r="G9">
        <v>23</v>
      </c>
      <c r="H9">
        <v>23</v>
      </c>
      <c r="I9">
        <v>22</v>
      </c>
      <c r="J9">
        <v>22</v>
      </c>
      <c r="K9">
        <v>23</v>
      </c>
      <c r="L9">
        <v>24</v>
      </c>
      <c r="M9">
        <v>24</v>
      </c>
      <c r="X9">
        <f t="shared" si="0"/>
        <v>208</v>
      </c>
      <c r="Y9">
        <f t="shared" si="1"/>
        <v>22</v>
      </c>
      <c r="Z9">
        <f t="shared" si="2"/>
        <v>22</v>
      </c>
      <c r="AA9">
        <f t="shared" si="3"/>
        <v>23</v>
      </c>
      <c r="AB9">
        <f t="shared" si="4"/>
        <v>141</v>
      </c>
    </row>
    <row r="10" spans="1:28">
      <c r="A10">
        <v>8</v>
      </c>
      <c r="B10">
        <v>32</v>
      </c>
      <c r="C10" t="s">
        <v>30</v>
      </c>
      <c r="D10" t="s">
        <v>27</v>
      </c>
      <c r="E10">
        <v>30</v>
      </c>
      <c r="F10">
        <v>32</v>
      </c>
      <c r="G10">
        <v>29</v>
      </c>
      <c r="H10">
        <v>30</v>
      </c>
      <c r="I10">
        <v>29</v>
      </c>
      <c r="J10">
        <v>29</v>
      </c>
      <c r="K10">
        <v>0</v>
      </c>
      <c r="L10">
        <v>0</v>
      </c>
      <c r="M10">
        <v>0</v>
      </c>
      <c r="X10">
        <f t="shared" si="0"/>
        <v>179</v>
      </c>
      <c r="Y10">
        <f t="shared" si="1"/>
        <v>0</v>
      </c>
      <c r="Z10">
        <f t="shared" si="2"/>
        <v>0</v>
      </c>
      <c r="AA10">
        <f t="shared" si="3"/>
        <v>0</v>
      </c>
      <c r="AB10">
        <f t="shared" si="4"/>
        <v>179</v>
      </c>
    </row>
    <row r="11" spans="1:28">
      <c r="A11">
        <v>9</v>
      </c>
      <c r="B11">
        <v>6</v>
      </c>
      <c r="C11" t="s">
        <v>31</v>
      </c>
      <c r="D11" t="s">
        <v>27</v>
      </c>
      <c r="E11">
        <v>26</v>
      </c>
      <c r="F11">
        <v>26</v>
      </c>
      <c r="G11">
        <v>25</v>
      </c>
      <c r="H11">
        <v>26</v>
      </c>
      <c r="I11">
        <v>25</v>
      </c>
      <c r="J11">
        <v>24</v>
      </c>
      <c r="K11">
        <v>0</v>
      </c>
      <c r="L11">
        <v>0</v>
      </c>
      <c r="M11">
        <v>0</v>
      </c>
      <c r="X11">
        <f t="shared" si="0"/>
        <v>152</v>
      </c>
      <c r="Y11">
        <f t="shared" si="1"/>
        <v>0</v>
      </c>
      <c r="Z11">
        <f t="shared" si="2"/>
        <v>0</v>
      </c>
      <c r="AA11">
        <f t="shared" si="3"/>
        <v>0</v>
      </c>
      <c r="AB11">
        <f t="shared" si="4"/>
        <v>152</v>
      </c>
    </row>
    <row r="12" spans="1:28">
      <c r="A12">
        <v>10</v>
      </c>
      <c r="B12">
        <v>61</v>
      </c>
      <c r="C12" t="s">
        <v>32</v>
      </c>
      <c r="D12" t="s">
        <v>27</v>
      </c>
      <c r="E12">
        <v>25</v>
      </c>
      <c r="F12">
        <v>25</v>
      </c>
      <c r="G12">
        <v>27</v>
      </c>
      <c r="H12">
        <v>22</v>
      </c>
      <c r="I12">
        <v>24</v>
      </c>
      <c r="J12">
        <v>27</v>
      </c>
      <c r="K12">
        <v>0</v>
      </c>
      <c r="L12">
        <v>0</v>
      </c>
      <c r="M12">
        <v>0</v>
      </c>
      <c r="X12">
        <f t="shared" si="0"/>
        <v>150</v>
      </c>
      <c r="Y12">
        <f t="shared" si="1"/>
        <v>0</v>
      </c>
      <c r="Z12">
        <f t="shared" si="2"/>
        <v>0</v>
      </c>
      <c r="AA12">
        <f t="shared" si="3"/>
        <v>0</v>
      </c>
      <c r="AB12">
        <f t="shared" si="4"/>
        <v>150</v>
      </c>
    </row>
    <row r="13" spans="1:28">
      <c r="A13">
        <v>11</v>
      </c>
      <c r="B13">
        <v>11</v>
      </c>
      <c r="C13" t="s">
        <v>33</v>
      </c>
      <c r="D13" t="s">
        <v>27</v>
      </c>
      <c r="E13">
        <v>0</v>
      </c>
      <c r="F13">
        <v>0</v>
      </c>
      <c r="G13">
        <v>0</v>
      </c>
      <c r="H13">
        <v>24</v>
      </c>
      <c r="I13">
        <v>23</v>
      </c>
      <c r="J13">
        <v>23</v>
      </c>
      <c r="K13">
        <v>25</v>
      </c>
      <c r="L13">
        <v>23</v>
      </c>
      <c r="M13">
        <v>23</v>
      </c>
      <c r="X13">
        <f t="shared" si="0"/>
        <v>141</v>
      </c>
      <c r="Y13">
        <f t="shared" si="1"/>
        <v>0</v>
      </c>
      <c r="Z13">
        <f t="shared" si="2"/>
        <v>0</v>
      </c>
      <c r="AA13">
        <f t="shared" si="3"/>
        <v>0</v>
      </c>
      <c r="AB13">
        <f t="shared" si="4"/>
        <v>141</v>
      </c>
    </row>
    <row r="14" spans="1:28">
      <c r="A14">
        <v>12</v>
      </c>
      <c r="B14">
        <v>44</v>
      </c>
      <c r="C14" t="s">
        <v>34</v>
      </c>
      <c r="D14" t="s">
        <v>27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28</v>
      </c>
      <c r="L14">
        <v>30</v>
      </c>
      <c r="M14">
        <v>30</v>
      </c>
      <c r="X14">
        <f t="shared" si="0"/>
        <v>88</v>
      </c>
      <c r="Y14">
        <f t="shared" si="1"/>
        <v>0</v>
      </c>
      <c r="Z14">
        <f t="shared" si="2"/>
        <v>0</v>
      </c>
      <c r="AA14">
        <f t="shared" si="3"/>
        <v>0</v>
      </c>
      <c r="AB14">
        <f t="shared" si="4"/>
        <v>88</v>
      </c>
    </row>
    <row r="15" spans="1:28">
      <c r="A15">
        <v>20</v>
      </c>
      <c r="B15">
        <v>33</v>
      </c>
      <c r="C15" t="s">
        <v>35</v>
      </c>
      <c r="D15" t="s">
        <v>27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24</v>
      </c>
      <c r="L15">
        <v>25</v>
      </c>
      <c r="M15">
        <v>25</v>
      </c>
      <c r="X15">
        <f t="shared" si="0"/>
        <v>74</v>
      </c>
      <c r="Y15">
        <f t="shared" si="1"/>
        <v>0</v>
      </c>
      <c r="Z15">
        <v>0</v>
      </c>
      <c r="AA15">
        <v>0</v>
      </c>
      <c r="AB15">
        <f t="shared" si="4"/>
        <v>74</v>
      </c>
    </row>
    <row r="16" spans="1:28">
      <c r="A16">
        <v>13</v>
      </c>
      <c r="B16">
        <v>5</v>
      </c>
      <c r="C16" t="s">
        <v>36</v>
      </c>
      <c r="D16" t="s">
        <v>27</v>
      </c>
      <c r="E16">
        <v>22</v>
      </c>
      <c r="F16">
        <v>22</v>
      </c>
      <c r="G16">
        <v>0</v>
      </c>
      <c r="H16">
        <v>21</v>
      </c>
      <c r="I16">
        <v>0</v>
      </c>
      <c r="J16">
        <v>0</v>
      </c>
      <c r="K16">
        <v>0</v>
      </c>
      <c r="L16">
        <v>0</v>
      </c>
      <c r="M16">
        <v>0</v>
      </c>
      <c r="X16">
        <f t="shared" si="0"/>
        <v>65</v>
      </c>
      <c r="Y16">
        <f t="shared" si="1"/>
        <v>0</v>
      </c>
      <c r="Z16">
        <f>IF(ISERROR(SMALL($E16:$V16,2)),0,MAX(SMALL($E16:$V16,2),0))</f>
        <v>0</v>
      </c>
      <c r="AA16">
        <f>IF(ISERROR(SMALL($E16:$V16,3)),0,MAX(SMALL($E16:$V16,3),0))</f>
        <v>0</v>
      </c>
      <c r="AB16">
        <f t="shared" si="4"/>
        <v>65</v>
      </c>
    </row>
    <row r="17" spans="1:28">
      <c r="A17">
        <v>14</v>
      </c>
      <c r="B17">
        <v>55</v>
      </c>
      <c r="C17" t="s">
        <v>37</v>
      </c>
      <c r="D17" t="s">
        <v>27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X17">
        <f t="shared" si="0"/>
        <v>0</v>
      </c>
      <c r="Y17">
        <f t="shared" si="1"/>
        <v>0</v>
      </c>
      <c r="Z17">
        <v>0</v>
      </c>
      <c r="AA17">
        <f>IF(ISERROR(SMALL($E17:$V17,3)),0,MAX(SMALL($E17:$V17,3),0))</f>
        <v>0</v>
      </c>
      <c r="AB17">
        <f t="shared" si="4"/>
        <v>0</v>
      </c>
    </row>
    <row r="18" spans="1:28">
      <c r="A18">
        <v>15</v>
      </c>
      <c r="B18">
        <v>63</v>
      </c>
      <c r="C18" t="s">
        <v>38</v>
      </c>
      <c r="D18" t="s">
        <v>27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X18">
        <f t="shared" si="0"/>
        <v>0</v>
      </c>
      <c r="Y18">
        <f t="shared" si="1"/>
        <v>0</v>
      </c>
      <c r="Z18">
        <v>0</v>
      </c>
      <c r="AA18">
        <v>0</v>
      </c>
      <c r="AB18">
        <f t="shared" si="4"/>
        <v>0</v>
      </c>
    </row>
    <row r="19" spans="1:28">
      <c r="A19">
        <v>16</v>
      </c>
      <c r="B19">
        <v>89</v>
      </c>
      <c r="C19" t="s">
        <v>39</v>
      </c>
      <c r="D19" t="s">
        <v>27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X19">
        <f t="shared" si="0"/>
        <v>0</v>
      </c>
      <c r="Y19">
        <f t="shared" si="1"/>
        <v>0</v>
      </c>
      <c r="Z19">
        <v>0</v>
      </c>
      <c r="AA19">
        <v>0</v>
      </c>
      <c r="AB19">
        <f t="shared" si="4"/>
        <v>0</v>
      </c>
    </row>
    <row r="20" spans="1:28">
      <c r="A20">
        <v>17</v>
      </c>
      <c r="B20">
        <v>12</v>
      </c>
      <c r="C20" t="s">
        <v>40</v>
      </c>
      <c r="D20" t="s">
        <v>27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X20">
        <f t="shared" si="0"/>
        <v>0</v>
      </c>
      <c r="Y20">
        <f t="shared" si="1"/>
        <v>0</v>
      </c>
      <c r="Z20">
        <v>0</v>
      </c>
      <c r="AA20">
        <v>0</v>
      </c>
      <c r="AB20">
        <f t="shared" si="4"/>
        <v>0</v>
      </c>
    </row>
    <row r="21" spans="1:28">
      <c r="A21">
        <v>18</v>
      </c>
      <c r="B21">
        <v>3</v>
      </c>
      <c r="C21" t="s">
        <v>41</v>
      </c>
      <c r="D21" t="s">
        <v>27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X21">
        <f t="shared" si="0"/>
        <v>0</v>
      </c>
      <c r="Y21">
        <f t="shared" si="1"/>
        <v>0</v>
      </c>
      <c r="Z21">
        <v>0</v>
      </c>
      <c r="AA21">
        <v>0</v>
      </c>
      <c r="AB21">
        <f t="shared" si="4"/>
        <v>0</v>
      </c>
    </row>
    <row r="22" spans="1:28">
      <c r="A22">
        <v>19</v>
      </c>
      <c r="B22">
        <v>33</v>
      </c>
      <c r="C22" t="s">
        <v>42</v>
      </c>
      <c r="D22" t="s">
        <v>27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X22">
        <f t="shared" si="0"/>
        <v>0</v>
      </c>
      <c r="Y22">
        <f t="shared" si="1"/>
        <v>0</v>
      </c>
      <c r="Z22">
        <v>0</v>
      </c>
      <c r="AA22">
        <v>0</v>
      </c>
      <c r="AB22">
        <f t="shared" si="4"/>
        <v>0</v>
      </c>
    </row>
    <row r="23" spans="1:28">
      <c r="A23">
        <v>21</v>
      </c>
    </row>
    <row r="24" spans="1:28">
      <c r="E24">
        <f>SUM(E3:E23)</f>
        <v>303</v>
      </c>
      <c r="F24">
        <f t="shared" ref="F24:V24" si="5">SUM(F3:F23)</f>
        <v>302</v>
      </c>
      <c r="G24">
        <f t="shared" si="5"/>
        <v>280</v>
      </c>
      <c r="H24">
        <f t="shared" si="5"/>
        <v>324</v>
      </c>
      <c r="I24">
        <f t="shared" si="5"/>
        <v>302</v>
      </c>
      <c r="J24">
        <f t="shared" si="5"/>
        <v>302</v>
      </c>
      <c r="K24">
        <f t="shared" si="5"/>
        <v>281</v>
      </c>
      <c r="L24">
        <f t="shared" si="5"/>
        <v>280</v>
      </c>
      <c r="M24">
        <f t="shared" si="5"/>
        <v>280</v>
      </c>
      <c r="N24">
        <f t="shared" si="5"/>
        <v>0</v>
      </c>
      <c r="O24">
        <f t="shared" si="5"/>
        <v>0</v>
      </c>
      <c r="P24">
        <f t="shared" si="5"/>
        <v>0</v>
      </c>
      <c r="Q24">
        <f t="shared" si="5"/>
        <v>0</v>
      </c>
      <c r="R24">
        <f t="shared" si="5"/>
        <v>0</v>
      </c>
      <c r="S24">
        <f t="shared" si="5"/>
        <v>0</v>
      </c>
      <c r="T24">
        <f t="shared" si="5"/>
        <v>0</v>
      </c>
      <c r="U24">
        <f t="shared" si="5"/>
        <v>0</v>
      </c>
      <c r="V24">
        <f t="shared" si="5"/>
        <v>0</v>
      </c>
    </row>
    <row r="28" spans="1:28">
      <c r="A28" s="3"/>
      <c r="B28" t="s">
        <v>43</v>
      </c>
    </row>
    <row r="29" spans="1:28">
      <c r="A29" s="2"/>
      <c r="B29" t="s">
        <v>44</v>
      </c>
    </row>
    <row r="30" spans="1:28">
      <c r="A30" s="4"/>
      <c r="B30" t="s">
        <v>45</v>
      </c>
    </row>
    <row r="31" spans="1:28">
      <c r="A31" s="6"/>
      <c r="B31" t="s">
        <v>46</v>
      </c>
    </row>
    <row r="34" spans="1:1">
      <c r="A34" t="s">
        <v>47</v>
      </c>
    </row>
  </sheetData>
  <sortState xmlns:xlrd2="http://schemas.microsoft.com/office/spreadsheetml/2017/richdata2" ref="B3:X22">
    <sortCondition descending="1" ref="X3:X22"/>
  </sortState>
  <pageMargins left="0.7" right="0.7" top="0.75" bottom="0.75" header="0.3" footer="0.3"/>
  <pageSetup paperSize="9" orientation="portrait" horizontalDpi="4294967292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B60"/>
  <sheetViews>
    <sheetView zoomScale="75" zoomScaleNormal="75" workbookViewId="0">
      <selection activeCell="AD23" sqref="AD23"/>
    </sheetView>
  </sheetViews>
  <sheetFormatPr defaultRowHeight="15"/>
  <cols>
    <col min="3" max="3" width="18.28515625" bestFit="1" customWidth="1"/>
    <col min="4" max="4" width="20.42578125" customWidth="1"/>
    <col min="11" max="22" width="11.85546875" customWidth="1"/>
    <col min="24" max="27" width="12.140625" customWidth="1"/>
    <col min="28" max="28" width="9.42578125" customWidth="1"/>
  </cols>
  <sheetData>
    <row r="1" spans="1:28">
      <c r="A1" s="1" t="s">
        <v>0</v>
      </c>
      <c r="B1" s="1" t="s">
        <v>1</v>
      </c>
      <c r="C1" s="1" t="s">
        <v>2</v>
      </c>
      <c r="D1" s="1" t="s">
        <v>165</v>
      </c>
      <c r="E1" s="1" t="s">
        <v>4</v>
      </c>
      <c r="F1" s="1" t="s">
        <v>5</v>
      </c>
      <c r="G1" s="1" t="s">
        <v>6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</v>
      </c>
      <c r="O1" s="1" t="s">
        <v>11</v>
      </c>
      <c r="P1" s="1" t="s">
        <v>12</v>
      </c>
      <c r="Q1" s="1" t="s">
        <v>7</v>
      </c>
      <c r="R1" s="1" t="s">
        <v>8</v>
      </c>
      <c r="S1" s="1" t="s">
        <v>9</v>
      </c>
      <c r="T1" s="1" t="s">
        <v>13</v>
      </c>
      <c r="U1" s="1" t="s">
        <v>14</v>
      </c>
      <c r="V1" s="1" t="s">
        <v>15</v>
      </c>
      <c r="W1" s="1"/>
      <c r="X1" s="1" t="s">
        <v>16</v>
      </c>
      <c r="Y1" s="1" t="s">
        <v>17</v>
      </c>
      <c r="Z1" s="1" t="s">
        <v>18</v>
      </c>
      <c r="AA1" s="1" t="s">
        <v>19</v>
      </c>
      <c r="AB1" s="1" t="s">
        <v>20</v>
      </c>
    </row>
    <row r="3" spans="1:28">
      <c r="A3">
        <v>1</v>
      </c>
      <c r="B3">
        <v>285</v>
      </c>
      <c r="C3" t="s">
        <v>166</v>
      </c>
      <c r="D3" t="s">
        <v>167</v>
      </c>
      <c r="E3" s="2">
        <f>35+1</f>
        <v>36</v>
      </c>
      <c r="F3">
        <v>35</v>
      </c>
      <c r="G3" s="2">
        <f>35+1</f>
        <v>36</v>
      </c>
      <c r="H3">
        <v>29</v>
      </c>
      <c r="I3">
        <v>29</v>
      </c>
      <c r="J3" s="2">
        <f>30+1</f>
        <v>31</v>
      </c>
      <c r="K3">
        <v>29</v>
      </c>
      <c r="L3">
        <v>25</v>
      </c>
      <c r="M3">
        <v>30</v>
      </c>
      <c r="X3">
        <f t="shared" ref="X3:X15" si="0">SUM(E3:W3)</f>
        <v>280</v>
      </c>
      <c r="Y3">
        <f t="shared" ref="Y3:Y15" si="1">IF(ISERROR(SMALL($E3:$V3,1)),0,MAX(SMALL($E3:$V3,1),0))</f>
        <v>25</v>
      </c>
      <c r="Z3">
        <f t="shared" ref="Z3:Z15" si="2">IF(ISERROR(SMALL($E3:$V3,2)),0,MAX(SMALL($E3:$V3,2),0))</f>
        <v>29</v>
      </c>
      <c r="AA3">
        <f t="shared" ref="AA3:AA15" si="3">IF(ISERROR(SMALL($E3:$V3,3)),0,MAX(SMALL($E3:$V3,3),0))</f>
        <v>29</v>
      </c>
      <c r="AB3">
        <f t="shared" ref="AB3:AB12" si="4">+X3-Y3-Z3-AA3</f>
        <v>197</v>
      </c>
    </row>
    <row r="4" spans="1:28">
      <c r="A4">
        <v>2</v>
      </c>
      <c r="B4">
        <v>22</v>
      </c>
      <c r="C4" t="s">
        <v>168</v>
      </c>
      <c r="D4" t="s">
        <v>167</v>
      </c>
      <c r="E4">
        <v>29</v>
      </c>
      <c r="F4" s="2">
        <f>32+1</f>
        <v>33</v>
      </c>
      <c r="G4">
        <v>27</v>
      </c>
      <c r="H4" s="2">
        <f>28+1</f>
        <v>29</v>
      </c>
      <c r="I4">
        <v>35</v>
      </c>
      <c r="J4">
        <v>28</v>
      </c>
      <c r="K4" s="2">
        <f>30+1</f>
        <v>31</v>
      </c>
      <c r="L4">
        <v>32</v>
      </c>
      <c r="M4">
        <v>32</v>
      </c>
      <c r="X4">
        <f t="shared" si="0"/>
        <v>276</v>
      </c>
      <c r="Y4">
        <f t="shared" si="1"/>
        <v>27</v>
      </c>
      <c r="Z4">
        <f t="shared" si="2"/>
        <v>28</v>
      </c>
      <c r="AA4">
        <f t="shared" si="3"/>
        <v>29</v>
      </c>
      <c r="AB4">
        <f t="shared" si="4"/>
        <v>192</v>
      </c>
    </row>
    <row r="5" spans="1:28">
      <c r="A5">
        <v>3</v>
      </c>
      <c r="B5">
        <v>207</v>
      </c>
      <c r="C5" t="s">
        <v>169</v>
      </c>
      <c r="D5" t="s">
        <v>167</v>
      </c>
      <c r="E5">
        <v>30</v>
      </c>
      <c r="F5">
        <v>30</v>
      </c>
      <c r="G5">
        <v>30</v>
      </c>
      <c r="H5">
        <v>35</v>
      </c>
      <c r="I5">
        <v>30</v>
      </c>
      <c r="J5">
        <v>35</v>
      </c>
      <c r="K5">
        <v>32</v>
      </c>
      <c r="L5">
        <v>30</v>
      </c>
      <c r="M5" s="6" t="s">
        <v>46</v>
      </c>
      <c r="X5">
        <f t="shared" si="0"/>
        <v>252</v>
      </c>
      <c r="Y5">
        <f t="shared" si="1"/>
        <v>30</v>
      </c>
      <c r="Z5">
        <f t="shared" si="2"/>
        <v>30</v>
      </c>
      <c r="AA5">
        <f t="shared" si="3"/>
        <v>30</v>
      </c>
      <c r="AB5">
        <f t="shared" si="4"/>
        <v>162</v>
      </c>
    </row>
    <row r="6" spans="1:28">
      <c r="A6">
        <v>4</v>
      </c>
      <c r="B6">
        <v>187</v>
      </c>
      <c r="C6" t="s">
        <v>170</v>
      </c>
      <c r="D6" t="s">
        <v>171</v>
      </c>
      <c r="E6">
        <v>28</v>
      </c>
      <c r="F6">
        <v>29</v>
      </c>
      <c r="G6">
        <v>29</v>
      </c>
      <c r="H6">
        <v>27</v>
      </c>
      <c r="I6">
        <v>27</v>
      </c>
      <c r="J6">
        <v>27</v>
      </c>
      <c r="K6">
        <v>25</v>
      </c>
      <c r="L6">
        <v>27</v>
      </c>
      <c r="M6">
        <v>27</v>
      </c>
      <c r="X6">
        <f t="shared" si="0"/>
        <v>246</v>
      </c>
      <c r="Y6">
        <f t="shared" si="1"/>
        <v>25</v>
      </c>
      <c r="Z6">
        <f t="shared" si="2"/>
        <v>27</v>
      </c>
      <c r="AA6">
        <f t="shared" si="3"/>
        <v>27</v>
      </c>
      <c r="AB6">
        <f t="shared" si="4"/>
        <v>167</v>
      </c>
    </row>
    <row r="7" spans="1:28">
      <c r="A7">
        <v>5</v>
      </c>
      <c r="B7">
        <v>215</v>
      </c>
      <c r="C7" t="s">
        <v>172</v>
      </c>
      <c r="D7" t="s">
        <v>167</v>
      </c>
      <c r="E7">
        <f>1+32</f>
        <v>33</v>
      </c>
      <c r="F7">
        <v>28</v>
      </c>
      <c r="G7">
        <v>32</v>
      </c>
      <c r="H7">
        <v>30</v>
      </c>
      <c r="I7">
        <v>28</v>
      </c>
      <c r="J7">
        <v>29</v>
      </c>
      <c r="K7">
        <v>0</v>
      </c>
      <c r="L7">
        <v>0</v>
      </c>
      <c r="M7">
        <v>0</v>
      </c>
      <c r="X7">
        <f t="shared" si="0"/>
        <v>180</v>
      </c>
      <c r="Y7">
        <f t="shared" si="1"/>
        <v>0</v>
      </c>
      <c r="Z7">
        <f t="shared" si="2"/>
        <v>0</v>
      </c>
      <c r="AA7">
        <f t="shared" si="3"/>
        <v>0</v>
      </c>
      <c r="AB7">
        <f t="shared" si="4"/>
        <v>180</v>
      </c>
    </row>
    <row r="8" spans="1:28">
      <c r="A8">
        <v>6</v>
      </c>
      <c r="B8">
        <v>65</v>
      </c>
      <c r="C8" t="s">
        <v>173</v>
      </c>
      <c r="D8" t="s">
        <v>167</v>
      </c>
      <c r="E8">
        <v>27</v>
      </c>
      <c r="F8">
        <v>27</v>
      </c>
      <c r="G8">
        <v>28</v>
      </c>
      <c r="H8">
        <v>26</v>
      </c>
      <c r="I8">
        <v>26</v>
      </c>
      <c r="J8">
        <v>26</v>
      </c>
      <c r="K8">
        <v>0</v>
      </c>
      <c r="L8">
        <v>0</v>
      </c>
      <c r="M8">
        <v>0</v>
      </c>
      <c r="X8">
        <f t="shared" si="0"/>
        <v>160</v>
      </c>
      <c r="Y8">
        <f t="shared" si="1"/>
        <v>0</v>
      </c>
      <c r="Z8">
        <f t="shared" si="2"/>
        <v>0</v>
      </c>
      <c r="AA8">
        <f t="shared" si="3"/>
        <v>0</v>
      </c>
      <c r="AB8">
        <f t="shared" si="4"/>
        <v>160</v>
      </c>
    </row>
    <row r="9" spans="1:28">
      <c r="A9">
        <v>7</v>
      </c>
      <c r="B9">
        <v>224</v>
      </c>
      <c r="C9" t="s">
        <v>174</v>
      </c>
      <c r="D9" t="s">
        <v>167</v>
      </c>
      <c r="E9">
        <v>0</v>
      </c>
      <c r="F9">
        <v>0</v>
      </c>
      <c r="G9">
        <v>0</v>
      </c>
      <c r="H9">
        <f>1+32</f>
        <v>33</v>
      </c>
      <c r="I9" s="2">
        <f>32+1</f>
        <v>33</v>
      </c>
      <c r="J9">
        <v>32</v>
      </c>
      <c r="K9">
        <v>0</v>
      </c>
      <c r="L9">
        <v>0</v>
      </c>
      <c r="M9">
        <v>0</v>
      </c>
      <c r="X9">
        <f t="shared" si="0"/>
        <v>98</v>
      </c>
      <c r="Y9">
        <f t="shared" si="1"/>
        <v>0</v>
      </c>
      <c r="Z9">
        <f t="shared" si="2"/>
        <v>0</v>
      </c>
      <c r="AA9">
        <f t="shared" si="3"/>
        <v>0</v>
      </c>
      <c r="AB9">
        <f t="shared" si="4"/>
        <v>98</v>
      </c>
    </row>
    <row r="10" spans="1:28">
      <c r="A10">
        <v>8</v>
      </c>
      <c r="B10">
        <v>91</v>
      </c>
      <c r="C10" t="s">
        <v>175</v>
      </c>
      <c r="D10" t="s">
        <v>171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28</v>
      </c>
      <c r="L10">
        <v>26</v>
      </c>
      <c r="M10" s="2">
        <f>35+1</f>
        <v>36</v>
      </c>
      <c r="X10">
        <f t="shared" si="0"/>
        <v>90</v>
      </c>
      <c r="Y10">
        <f t="shared" si="1"/>
        <v>0</v>
      </c>
      <c r="Z10">
        <f t="shared" si="2"/>
        <v>0</v>
      </c>
      <c r="AA10">
        <f t="shared" si="3"/>
        <v>0</v>
      </c>
      <c r="AB10">
        <f t="shared" si="4"/>
        <v>90</v>
      </c>
    </row>
    <row r="11" spans="1:28">
      <c r="A11">
        <v>9</v>
      </c>
      <c r="B11">
        <v>193</v>
      </c>
      <c r="C11" t="s">
        <v>176</v>
      </c>
      <c r="D11" t="s">
        <v>171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27</v>
      </c>
      <c r="L11">
        <v>29</v>
      </c>
      <c r="M11">
        <v>28</v>
      </c>
      <c r="X11">
        <f t="shared" si="0"/>
        <v>84</v>
      </c>
      <c r="Y11">
        <f t="shared" si="1"/>
        <v>0</v>
      </c>
      <c r="Z11">
        <f t="shared" si="2"/>
        <v>0</v>
      </c>
      <c r="AA11">
        <f t="shared" si="3"/>
        <v>0</v>
      </c>
      <c r="AB11">
        <f t="shared" si="4"/>
        <v>84</v>
      </c>
    </row>
    <row r="12" spans="1:28">
      <c r="A12">
        <v>10</v>
      </c>
      <c r="B12">
        <v>342</v>
      </c>
      <c r="C12" t="s">
        <v>177</v>
      </c>
      <c r="D12" t="s">
        <v>171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26</v>
      </c>
      <c r="L12">
        <v>28</v>
      </c>
      <c r="M12">
        <v>29</v>
      </c>
      <c r="X12">
        <f t="shared" si="0"/>
        <v>83</v>
      </c>
      <c r="Y12">
        <f t="shared" si="1"/>
        <v>0</v>
      </c>
      <c r="Z12">
        <f t="shared" si="2"/>
        <v>0</v>
      </c>
      <c r="AA12">
        <f t="shared" si="3"/>
        <v>0</v>
      </c>
      <c r="AB12">
        <f t="shared" si="4"/>
        <v>83</v>
      </c>
    </row>
    <row r="13" spans="1:28">
      <c r="A13">
        <v>11</v>
      </c>
      <c r="B13">
        <v>211</v>
      </c>
      <c r="C13" t="s">
        <v>178</v>
      </c>
      <c r="D13" t="s">
        <v>167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 s="3">
        <f>1+35</f>
        <v>36</v>
      </c>
      <c r="L13" s="2">
        <f>35+1</f>
        <v>36</v>
      </c>
      <c r="M13" s="6" t="s">
        <v>46</v>
      </c>
      <c r="X13">
        <f t="shared" si="0"/>
        <v>72</v>
      </c>
      <c r="Y13">
        <f t="shared" si="1"/>
        <v>0</v>
      </c>
      <c r="Z13">
        <f t="shared" si="2"/>
        <v>0</v>
      </c>
      <c r="AA13">
        <f t="shared" si="3"/>
        <v>0</v>
      </c>
      <c r="AB13">
        <f t="shared" ref="AB13:AB15" si="5">+X13-Y13-Z13-AA13</f>
        <v>72</v>
      </c>
    </row>
    <row r="14" spans="1:28">
      <c r="A14">
        <v>12</v>
      </c>
      <c r="B14">
        <v>118</v>
      </c>
      <c r="C14" t="s">
        <v>179</v>
      </c>
      <c r="D14" t="s">
        <v>171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X14">
        <f t="shared" si="0"/>
        <v>0</v>
      </c>
      <c r="Y14">
        <f t="shared" si="1"/>
        <v>0</v>
      </c>
      <c r="Z14">
        <f t="shared" si="2"/>
        <v>0</v>
      </c>
      <c r="AA14">
        <f t="shared" si="3"/>
        <v>0</v>
      </c>
      <c r="AB14">
        <f t="shared" si="5"/>
        <v>0</v>
      </c>
    </row>
    <row r="15" spans="1:28">
      <c r="A15">
        <v>13</v>
      </c>
      <c r="B15">
        <v>65</v>
      </c>
      <c r="C15" t="s">
        <v>180</v>
      </c>
      <c r="D15" t="s">
        <v>171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X15">
        <f t="shared" si="0"/>
        <v>0</v>
      </c>
      <c r="Y15">
        <f t="shared" si="1"/>
        <v>0</v>
      </c>
      <c r="Z15">
        <f t="shared" si="2"/>
        <v>0</v>
      </c>
      <c r="AA15">
        <f t="shared" si="3"/>
        <v>0</v>
      </c>
      <c r="AB15">
        <f t="shared" si="5"/>
        <v>0</v>
      </c>
    </row>
    <row r="17" spans="1:28">
      <c r="E17">
        <f>SUM(E3:E16)</f>
        <v>183</v>
      </c>
      <c r="F17">
        <f t="shared" ref="F17:V17" si="6">SUM(F3:F16)</f>
        <v>182</v>
      </c>
      <c r="G17">
        <f t="shared" si="6"/>
        <v>182</v>
      </c>
      <c r="H17">
        <f t="shared" si="6"/>
        <v>209</v>
      </c>
      <c r="I17">
        <f t="shared" si="6"/>
        <v>208</v>
      </c>
      <c r="J17">
        <f t="shared" si="6"/>
        <v>208</v>
      </c>
      <c r="K17">
        <f t="shared" si="6"/>
        <v>234</v>
      </c>
      <c r="L17">
        <f t="shared" si="6"/>
        <v>233</v>
      </c>
      <c r="M17">
        <f t="shared" si="6"/>
        <v>182</v>
      </c>
      <c r="N17">
        <f t="shared" si="6"/>
        <v>0</v>
      </c>
      <c r="O17">
        <f t="shared" si="6"/>
        <v>0</v>
      </c>
      <c r="P17">
        <f t="shared" si="6"/>
        <v>0</v>
      </c>
      <c r="Q17">
        <f t="shared" si="6"/>
        <v>0</v>
      </c>
      <c r="R17">
        <f t="shared" si="6"/>
        <v>0</v>
      </c>
      <c r="S17">
        <f t="shared" si="6"/>
        <v>0</v>
      </c>
      <c r="T17">
        <f t="shared" si="6"/>
        <v>0</v>
      </c>
      <c r="U17">
        <f t="shared" si="6"/>
        <v>0</v>
      </c>
      <c r="V17">
        <f t="shared" si="6"/>
        <v>0</v>
      </c>
    </row>
    <row r="21" spans="1:28">
      <c r="A21" s="1" t="s">
        <v>0</v>
      </c>
      <c r="B21" s="1" t="s">
        <v>1</v>
      </c>
      <c r="C21" s="1" t="s">
        <v>2</v>
      </c>
      <c r="D21" s="1" t="s">
        <v>165</v>
      </c>
      <c r="E21" s="1" t="s">
        <v>4</v>
      </c>
      <c r="F21" s="1" t="s">
        <v>5</v>
      </c>
      <c r="G21" s="1" t="s">
        <v>6</v>
      </c>
      <c r="H21" s="1" t="s">
        <v>4</v>
      </c>
      <c r="I21" s="1" t="s">
        <v>5</v>
      </c>
      <c r="J21" s="1" t="s">
        <v>6</v>
      </c>
      <c r="K21" s="1" t="s">
        <v>7</v>
      </c>
      <c r="L21" s="1" t="s">
        <v>8</v>
      </c>
      <c r="M21" s="1" t="s">
        <v>9</v>
      </c>
      <c r="N21" s="1" t="s">
        <v>10</v>
      </c>
      <c r="O21" s="1" t="s">
        <v>11</v>
      </c>
      <c r="P21" s="1" t="s">
        <v>12</v>
      </c>
      <c r="Q21" s="1" t="s">
        <v>7</v>
      </c>
      <c r="R21" s="1" t="s">
        <v>8</v>
      </c>
      <c r="S21" s="1" t="s">
        <v>9</v>
      </c>
      <c r="T21" s="1" t="s">
        <v>13</v>
      </c>
      <c r="U21" s="1" t="s">
        <v>14</v>
      </c>
      <c r="V21" s="1" t="s">
        <v>15</v>
      </c>
      <c r="W21" s="1"/>
      <c r="X21" s="1" t="s">
        <v>16</v>
      </c>
      <c r="Y21" s="1" t="s">
        <v>17</v>
      </c>
      <c r="Z21" s="1" t="s">
        <v>18</v>
      </c>
      <c r="AA21" s="1" t="s">
        <v>19</v>
      </c>
      <c r="AB21" s="1" t="s">
        <v>20</v>
      </c>
    </row>
    <row r="23" spans="1:28">
      <c r="A23">
        <v>1</v>
      </c>
      <c r="B23">
        <v>105</v>
      </c>
      <c r="C23" t="s">
        <v>181</v>
      </c>
      <c r="D23" t="s">
        <v>182</v>
      </c>
      <c r="E23" s="2">
        <f>35+1</f>
        <v>36</v>
      </c>
      <c r="F23" s="2">
        <f>35+1</f>
        <v>36</v>
      </c>
      <c r="G23" s="2">
        <f>35+1</f>
        <v>36</v>
      </c>
      <c r="H23">
        <v>0</v>
      </c>
      <c r="I23">
        <v>0</v>
      </c>
      <c r="J23">
        <v>0</v>
      </c>
      <c r="K23">
        <v>32</v>
      </c>
      <c r="L23">
        <v>30</v>
      </c>
      <c r="M23">
        <v>35</v>
      </c>
      <c r="X23">
        <f t="shared" ref="X23:X38" si="7">SUM(E23:W23)</f>
        <v>205</v>
      </c>
      <c r="Y23">
        <f t="shared" ref="Y23:Y38" si="8">IF(ISERROR(SMALL($E23:$V23,1)),0,MAX(SMALL($E23:$V23,1),0))</f>
        <v>0</v>
      </c>
      <c r="Z23">
        <f t="shared" ref="Z23:Z38" si="9">IF(ISERROR(SMALL($E23:$V23,2)),0,MAX(SMALL($E23:$V23,2),0))</f>
        <v>0</v>
      </c>
      <c r="AA23">
        <f t="shared" ref="AA23:AA38" si="10">IF(ISERROR(SMALL($E23:$V23,3)),0,MAX(SMALL($E23:$V23,3),0))</f>
        <v>0</v>
      </c>
      <c r="AB23">
        <f t="shared" ref="AB23:AB32" si="11">+X23-Y23-Z23-AA23</f>
        <v>205</v>
      </c>
    </row>
    <row r="24" spans="1:28">
      <c r="A24">
        <v>2</v>
      </c>
      <c r="B24">
        <v>215</v>
      </c>
      <c r="C24" t="s">
        <v>183</v>
      </c>
      <c r="D24" t="s">
        <v>184</v>
      </c>
      <c r="E24">
        <v>0</v>
      </c>
      <c r="F24">
        <v>32</v>
      </c>
      <c r="G24">
        <v>32</v>
      </c>
      <c r="H24" s="2">
        <v>36</v>
      </c>
      <c r="I24" s="2">
        <v>36</v>
      </c>
      <c r="J24" s="2">
        <v>36</v>
      </c>
      <c r="K24">
        <v>26</v>
      </c>
      <c r="L24">
        <v>23</v>
      </c>
      <c r="M24" s="6" t="s">
        <v>46</v>
      </c>
      <c r="X24">
        <f t="shared" si="7"/>
        <v>221</v>
      </c>
      <c r="Y24">
        <f t="shared" si="8"/>
        <v>0</v>
      </c>
      <c r="Z24">
        <f t="shared" si="9"/>
        <v>23</v>
      </c>
      <c r="AA24">
        <f t="shared" si="10"/>
        <v>26</v>
      </c>
      <c r="AB24">
        <f t="shared" si="11"/>
        <v>172</v>
      </c>
    </row>
    <row r="25" spans="1:28">
      <c r="A25">
        <v>3</v>
      </c>
      <c r="B25">
        <v>169</v>
      </c>
      <c r="C25" t="s">
        <v>185</v>
      </c>
      <c r="D25" t="s">
        <v>184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28</v>
      </c>
      <c r="L25">
        <v>25</v>
      </c>
      <c r="M25" s="2">
        <f>32+1</f>
        <v>33</v>
      </c>
      <c r="X25">
        <f t="shared" si="7"/>
        <v>86</v>
      </c>
      <c r="Y25">
        <f t="shared" si="8"/>
        <v>0</v>
      </c>
      <c r="Z25">
        <f t="shared" si="9"/>
        <v>0</v>
      </c>
      <c r="AA25">
        <f t="shared" si="10"/>
        <v>0</v>
      </c>
      <c r="AB25">
        <f t="shared" si="11"/>
        <v>86</v>
      </c>
    </row>
    <row r="26" spans="1:28">
      <c r="A26">
        <v>4</v>
      </c>
      <c r="B26">
        <v>14</v>
      </c>
      <c r="C26" t="s">
        <v>186</v>
      </c>
      <c r="D26" t="s">
        <v>182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27</v>
      </c>
      <c r="L26">
        <v>28</v>
      </c>
      <c r="M26">
        <v>29</v>
      </c>
      <c r="X26">
        <f t="shared" si="7"/>
        <v>84</v>
      </c>
      <c r="Y26">
        <f t="shared" si="8"/>
        <v>0</v>
      </c>
      <c r="Z26">
        <f t="shared" si="9"/>
        <v>0</v>
      </c>
      <c r="AA26">
        <f t="shared" si="10"/>
        <v>0</v>
      </c>
      <c r="AB26">
        <f t="shared" si="11"/>
        <v>84</v>
      </c>
    </row>
    <row r="27" spans="1:28">
      <c r="A27">
        <v>5</v>
      </c>
      <c r="B27" s="7" t="s">
        <v>187</v>
      </c>
      <c r="C27" t="s">
        <v>188</v>
      </c>
      <c r="D27" t="s">
        <v>182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 s="3">
        <f>1+23</f>
        <v>24</v>
      </c>
      <c r="L27">
        <v>29</v>
      </c>
      <c r="M27">
        <v>30</v>
      </c>
      <c r="X27">
        <f t="shared" si="7"/>
        <v>83</v>
      </c>
      <c r="Y27">
        <f t="shared" si="8"/>
        <v>0</v>
      </c>
      <c r="Z27">
        <f t="shared" si="9"/>
        <v>0</v>
      </c>
      <c r="AA27">
        <f t="shared" si="10"/>
        <v>0</v>
      </c>
      <c r="AB27">
        <f t="shared" si="11"/>
        <v>83</v>
      </c>
    </row>
    <row r="28" spans="1:28">
      <c r="A28">
        <v>6</v>
      </c>
      <c r="B28" s="7" t="s">
        <v>189</v>
      </c>
      <c r="C28" t="s">
        <v>190</v>
      </c>
      <c r="D28" t="s">
        <v>182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29</v>
      </c>
      <c r="L28">
        <v>24</v>
      </c>
      <c r="M28">
        <v>27</v>
      </c>
      <c r="X28">
        <f t="shared" si="7"/>
        <v>80</v>
      </c>
      <c r="Y28">
        <f t="shared" si="8"/>
        <v>0</v>
      </c>
      <c r="Z28">
        <f t="shared" si="9"/>
        <v>0</v>
      </c>
      <c r="AA28">
        <f t="shared" si="10"/>
        <v>0</v>
      </c>
      <c r="AB28">
        <f t="shared" si="11"/>
        <v>80</v>
      </c>
    </row>
    <row r="29" spans="1:28">
      <c r="A29">
        <v>7</v>
      </c>
      <c r="B29">
        <v>116</v>
      </c>
      <c r="C29" t="s">
        <v>191</v>
      </c>
      <c r="D29" t="s">
        <v>184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24</v>
      </c>
      <c r="L29">
        <v>26</v>
      </c>
      <c r="M29">
        <v>28</v>
      </c>
      <c r="X29">
        <f t="shared" si="7"/>
        <v>78</v>
      </c>
      <c r="Y29">
        <f t="shared" si="8"/>
        <v>0</v>
      </c>
      <c r="Z29">
        <f t="shared" si="9"/>
        <v>0</v>
      </c>
      <c r="AA29">
        <f t="shared" si="10"/>
        <v>0</v>
      </c>
      <c r="AB29">
        <f t="shared" si="11"/>
        <v>78</v>
      </c>
    </row>
    <row r="30" spans="1:28">
      <c r="A30">
        <v>8</v>
      </c>
      <c r="B30">
        <v>293</v>
      </c>
      <c r="C30" t="s">
        <v>192</v>
      </c>
      <c r="D30" t="s">
        <v>182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35</v>
      </c>
      <c r="L30">
        <v>32</v>
      </c>
      <c r="M30" s="6" t="s">
        <v>46</v>
      </c>
      <c r="X30">
        <f t="shared" si="7"/>
        <v>67</v>
      </c>
      <c r="Y30">
        <f t="shared" si="8"/>
        <v>0</v>
      </c>
      <c r="Z30">
        <f t="shared" si="9"/>
        <v>0</v>
      </c>
      <c r="AA30">
        <f t="shared" si="10"/>
        <v>0</v>
      </c>
      <c r="AB30">
        <f t="shared" si="11"/>
        <v>67</v>
      </c>
    </row>
    <row r="31" spans="1:28">
      <c r="A31">
        <v>9</v>
      </c>
      <c r="B31">
        <v>10</v>
      </c>
      <c r="C31" t="s">
        <v>193</v>
      </c>
      <c r="D31" t="s">
        <v>184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 s="2">
        <f>30+1</f>
        <v>31</v>
      </c>
      <c r="L31" s="2">
        <f>35+1</f>
        <v>36</v>
      </c>
      <c r="M31" s="6" t="s">
        <v>46</v>
      </c>
      <c r="X31">
        <f t="shared" si="7"/>
        <v>67</v>
      </c>
      <c r="Y31">
        <f t="shared" si="8"/>
        <v>0</v>
      </c>
      <c r="Z31">
        <f t="shared" si="9"/>
        <v>0</v>
      </c>
      <c r="AA31">
        <f t="shared" si="10"/>
        <v>0</v>
      </c>
      <c r="AB31">
        <f t="shared" si="11"/>
        <v>67</v>
      </c>
    </row>
    <row r="32" spans="1:28">
      <c r="A32">
        <v>10</v>
      </c>
      <c r="B32">
        <v>77</v>
      </c>
      <c r="C32" t="s">
        <v>194</v>
      </c>
      <c r="D32" t="s">
        <v>184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25</v>
      </c>
      <c r="L32">
        <v>27</v>
      </c>
      <c r="M32" s="6" t="s">
        <v>46</v>
      </c>
      <c r="X32">
        <f t="shared" si="7"/>
        <v>52</v>
      </c>
      <c r="Y32">
        <f t="shared" si="8"/>
        <v>0</v>
      </c>
      <c r="Z32">
        <f t="shared" si="9"/>
        <v>0</v>
      </c>
      <c r="AA32">
        <f t="shared" si="10"/>
        <v>0</v>
      </c>
      <c r="AB32">
        <f t="shared" si="11"/>
        <v>52</v>
      </c>
    </row>
    <row r="33" spans="1:28">
      <c r="A33">
        <v>11</v>
      </c>
      <c r="B33" t="s">
        <v>64</v>
      </c>
      <c r="C33" t="s">
        <v>195</v>
      </c>
      <c r="D33" t="s">
        <v>184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X33">
        <f t="shared" si="7"/>
        <v>0</v>
      </c>
      <c r="Y33">
        <f t="shared" si="8"/>
        <v>0</v>
      </c>
      <c r="Z33">
        <f t="shared" si="9"/>
        <v>0</v>
      </c>
      <c r="AA33">
        <f t="shared" si="10"/>
        <v>0</v>
      </c>
      <c r="AB33">
        <f t="shared" ref="AB33:AB34" si="12">+X33-Y33-Z33-AA33</f>
        <v>0</v>
      </c>
    </row>
    <row r="34" spans="1:28">
      <c r="A34">
        <v>12</v>
      </c>
      <c r="B34" t="s">
        <v>64</v>
      </c>
      <c r="C34" t="s">
        <v>196</v>
      </c>
      <c r="D34" t="s">
        <v>184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X34">
        <f t="shared" si="7"/>
        <v>0</v>
      </c>
      <c r="Y34">
        <f t="shared" si="8"/>
        <v>0</v>
      </c>
      <c r="Z34">
        <f t="shared" si="9"/>
        <v>0</v>
      </c>
      <c r="AA34">
        <f t="shared" si="10"/>
        <v>0</v>
      </c>
      <c r="AB34">
        <f t="shared" si="12"/>
        <v>0</v>
      </c>
    </row>
    <row r="35" spans="1:28">
      <c r="A35">
        <v>13</v>
      </c>
      <c r="B35">
        <v>189</v>
      </c>
      <c r="C35" t="s">
        <v>197</v>
      </c>
      <c r="D35" t="s">
        <v>182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X35">
        <f t="shared" si="7"/>
        <v>0</v>
      </c>
      <c r="Y35">
        <f t="shared" si="8"/>
        <v>0</v>
      </c>
      <c r="Z35">
        <f t="shared" si="9"/>
        <v>0</v>
      </c>
      <c r="AA35">
        <f t="shared" si="10"/>
        <v>0</v>
      </c>
      <c r="AB35">
        <f t="shared" ref="AB35:AB38" si="13">+X35-Y35-Z35-AA35</f>
        <v>0</v>
      </c>
    </row>
    <row r="36" spans="1:28">
      <c r="A36">
        <v>14</v>
      </c>
      <c r="B36">
        <v>199</v>
      </c>
      <c r="C36" t="s">
        <v>198</v>
      </c>
      <c r="D36" t="s">
        <v>182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X36">
        <f t="shared" si="7"/>
        <v>0</v>
      </c>
      <c r="Y36">
        <f t="shared" si="8"/>
        <v>0</v>
      </c>
      <c r="Z36">
        <f t="shared" si="9"/>
        <v>0</v>
      </c>
      <c r="AA36">
        <f t="shared" si="10"/>
        <v>0</v>
      </c>
      <c r="AB36">
        <f t="shared" si="13"/>
        <v>0</v>
      </c>
    </row>
    <row r="37" spans="1:28">
      <c r="A37">
        <v>15</v>
      </c>
      <c r="B37">
        <v>144</v>
      </c>
      <c r="C37" t="s">
        <v>199</v>
      </c>
      <c r="D37" t="s">
        <v>182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X37">
        <f t="shared" si="7"/>
        <v>0</v>
      </c>
      <c r="Y37">
        <f t="shared" si="8"/>
        <v>0</v>
      </c>
      <c r="Z37">
        <f t="shared" si="9"/>
        <v>0</v>
      </c>
      <c r="AA37">
        <f t="shared" si="10"/>
        <v>0</v>
      </c>
      <c r="AB37">
        <f t="shared" si="13"/>
        <v>0</v>
      </c>
    </row>
    <row r="38" spans="1:28">
      <c r="A38">
        <v>16</v>
      </c>
      <c r="B38">
        <v>111</v>
      </c>
      <c r="C38" t="s">
        <v>200</v>
      </c>
      <c r="D38" t="s">
        <v>182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X38">
        <f t="shared" si="7"/>
        <v>0</v>
      </c>
      <c r="Y38">
        <f t="shared" si="8"/>
        <v>0</v>
      </c>
      <c r="Z38">
        <f t="shared" si="9"/>
        <v>0</v>
      </c>
      <c r="AA38">
        <f t="shared" si="10"/>
        <v>0</v>
      </c>
      <c r="AB38">
        <f t="shared" si="13"/>
        <v>0</v>
      </c>
    </row>
    <row r="40" spans="1:28">
      <c r="E40">
        <f t="shared" ref="E40:J40" si="14">SUM(E23:E39)</f>
        <v>36</v>
      </c>
      <c r="F40">
        <f t="shared" si="14"/>
        <v>68</v>
      </c>
      <c r="G40">
        <f t="shared" si="14"/>
        <v>68</v>
      </c>
      <c r="H40">
        <f t="shared" si="14"/>
        <v>36</v>
      </c>
      <c r="I40">
        <f t="shared" si="14"/>
        <v>36</v>
      </c>
      <c r="J40">
        <f t="shared" si="14"/>
        <v>36</v>
      </c>
      <c r="K40">
        <f>SUM(K23:K39)</f>
        <v>281</v>
      </c>
      <c r="L40">
        <f t="shared" ref="L40:V40" si="15">SUM(L23:L39)</f>
        <v>280</v>
      </c>
      <c r="M40">
        <f t="shared" si="15"/>
        <v>182</v>
      </c>
      <c r="N40">
        <f t="shared" si="15"/>
        <v>0</v>
      </c>
      <c r="O40">
        <f t="shared" si="15"/>
        <v>0</v>
      </c>
      <c r="P40">
        <f t="shared" si="15"/>
        <v>0</v>
      </c>
      <c r="Q40">
        <f t="shared" si="15"/>
        <v>0</v>
      </c>
      <c r="R40">
        <f t="shared" si="15"/>
        <v>0</v>
      </c>
      <c r="S40">
        <f t="shared" si="15"/>
        <v>0</v>
      </c>
      <c r="T40">
        <f t="shared" si="15"/>
        <v>0</v>
      </c>
      <c r="U40">
        <f t="shared" si="15"/>
        <v>0</v>
      </c>
      <c r="V40">
        <f t="shared" si="15"/>
        <v>0</v>
      </c>
    </row>
    <row r="44" spans="1:28">
      <c r="A44" s="1" t="s">
        <v>0</v>
      </c>
      <c r="B44" s="1" t="s">
        <v>1</v>
      </c>
      <c r="C44" s="1" t="s">
        <v>2</v>
      </c>
      <c r="D44" s="1" t="s">
        <v>165</v>
      </c>
      <c r="E44" s="1" t="s">
        <v>4</v>
      </c>
      <c r="F44" s="1" t="s">
        <v>5</v>
      </c>
      <c r="G44" s="1" t="s">
        <v>6</v>
      </c>
      <c r="H44" s="1" t="s">
        <v>4</v>
      </c>
      <c r="I44" s="1" t="s">
        <v>5</v>
      </c>
      <c r="J44" s="1" t="s">
        <v>6</v>
      </c>
      <c r="K44" s="1" t="s">
        <v>7</v>
      </c>
      <c r="L44" s="1" t="s">
        <v>8</v>
      </c>
      <c r="M44" s="1" t="s">
        <v>9</v>
      </c>
      <c r="N44" s="1" t="s">
        <v>10</v>
      </c>
      <c r="O44" s="1" t="s">
        <v>11</v>
      </c>
      <c r="P44" s="1" t="s">
        <v>12</v>
      </c>
      <c r="Q44" s="1" t="s">
        <v>7</v>
      </c>
      <c r="R44" s="1" t="s">
        <v>8</v>
      </c>
      <c r="S44" s="1" t="s">
        <v>9</v>
      </c>
      <c r="T44" s="1" t="s">
        <v>13</v>
      </c>
      <c r="U44" s="1" t="s">
        <v>14</v>
      </c>
      <c r="V44" s="1" t="s">
        <v>15</v>
      </c>
      <c r="W44" s="1"/>
      <c r="X44" s="1" t="s">
        <v>16</v>
      </c>
      <c r="Y44" s="1" t="s">
        <v>17</v>
      </c>
      <c r="Z44" s="1" t="s">
        <v>18</v>
      </c>
      <c r="AA44" s="1" t="s">
        <v>19</v>
      </c>
      <c r="AB44" s="1" t="s">
        <v>20</v>
      </c>
    </row>
    <row r="46" spans="1:28">
      <c r="A46">
        <v>1</v>
      </c>
      <c r="B46">
        <v>11</v>
      </c>
      <c r="C46" t="s">
        <v>201</v>
      </c>
      <c r="D46" t="s">
        <v>202</v>
      </c>
      <c r="E46" s="4">
        <f>1+35+1</f>
        <v>37</v>
      </c>
      <c r="F46" s="2">
        <f>35+1</f>
        <v>36</v>
      </c>
      <c r="G46" s="2">
        <f>35+1</f>
        <v>36</v>
      </c>
      <c r="H46" s="4">
        <f>1+35+1</f>
        <v>37</v>
      </c>
      <c r="I46" s="2">
        <f>35+1</f>
        <v>36</v>
      </c>
      <c r="J46" s="2">
        <f>35+1</f>
        <v>36</v>
      </c>
      <c r="K46" s="4">
        <f>1+35+1</f>
        <v>37</v>
      </c>
      <c r="L46" s="2">
        <f>35+1</f>
        <v>36</v>
      </c>
      <c r="M46" s="2">
        <v>36</v>
      </c>
      <c r="X46">
        <f>SUM(E46:W46)</f>
        <v>327</v>
      </c>
      <c r="Y46">
        <f>IF(ISERROR(SMALL($E46:$V46,1)),0,MAX(SMALL($E46:$V46,1),0))</f>
        <v>36</v>
      </c>
      <c r="Z46">
        <f>IF(ISERROR(SMALL($E46:$V46,2)),0,MAX(SMALL($E46:$V46,2),0))</f>
        <v>36</v>
      </c>
      <c r="AA46">
        <f>IF(ISERROR(SMALL($E46:$V46,3)),0,MAX(SMALL($E46:$V46,3),0))</f>
        <v>36</v>
      </c>
      <c r="AB46">
        <f>+X46-Y46-Z46-AA46</f>
        <v>219</v>
      </c>
    </row>
    <row r="47" spans="1:28">
      <c r="A47">
        <v>2</v>
      </c>
      <c r="B47">
        <v>208</v>
      </c>
      <c r="C47" t="s">
        <v>203</v>
      </c>
      <c r="D47" t="s">
        <v>202</v>
      </c>
      <c r="E47">
        <v>30</v>
      </c>
      <c r="F47">
        <v>30</v>
      </c>
      <c r="G47">
        <v>30</v>
      </c>
      <c r="H47">
        <v>30</v>
      </c>
      <c r="I47">
        <v>32</v>
      </c>
      <c r="J47">
        <v>32</v>
      </c>
      <c r="K47">
        <v>32</v>
      </c>
      <c r="L47">
        <v>32</v>
      </c>
      <c r="M47">
        <v>32</v>
      </c>
      <c r="X47">
        <f>SUM(E47:W47)</f>
        <v>280</v>
      </c>
      <c r="Y47">
        <f t="shared" ref="Y47:Y50" si="16">IF(ISERROR(SMALL($E47:$V47,1)),0,MAX(SMALL($E47:$V47,1),0))</f>
        <v>30</v>
      </c>
      <c r="Z47">
        <f t="shared" ref="Z47:Z50" si="17">IF(ISERROR(SMALL($E47:$V47,2)),0,MAX(SMALL($E47:$V47,2),0))</f>
        <v>30</v>
      </c>
      <c r="AA47">
        <f t="shared" ref="AA47:AA50" si="18">IF(ISERROR(SMALL($E47:$V47,3)),0,MAX(SMALL($E47:$V47,3),0))</f>
        <v>30</v>
      </c>
      <c r="AB47">
        <f t="shared" ref="AB47:AB50" si="19">+X47-Y47-Z47-AA47</f>
        <v>190</v>
      </c>
    </row>
    <row r="48" spans="1:28">
      <c r="A48">
        <v>3</v>
      </c>
      <c r="B48">
        <v>21</v>
      </c>
      <c r="C48" t="s">
        <v>190</v>
      </c>
      <c r="D48" t="s">
        <v>202</v>
      </c>
      <c r="E48">
        <v>32</v>
      </c>
      <c r="F48">
        <v>32</v>
      </c>
      <c r="G48">
        <v>32</v>
      </c>
      <c r="H48">
        <v>32</v>
      </c>
      <c r="I48">
        <v>30</v>
      </c>
      <c r="J48">
        <v>30</v>
      </c>
      <c r="K48">
        <v>0</v>
      </c>
      <c r="L48">
        <v>0</v>
      </c>
      <c r="M48">
        <v>0</v>
      </c>
      <c r="X48">
        <f>SUM(E48:W48)</f>
        <v>188</v>
      </c>
      <c r="Y48">
        <f t="shared" si="16"/>
        <v>0</v>
      </c>
      <c r="Z48">
        <f t="shared" si="17"/>
        <v>0</v>
      </c>
      <c r="AA48">
        <f t="shared" si="18"/>
        <v>0</v>
      </c>
      <c r="AB48">
        <f t="shared" si="19"/>
        <v>188</v>
      </c>
    </row>
    <row r="49" spans="1:28">
      <c r="A49">
        <v>4</v>
      </c>
      <c r="B49">
        <v>202</v>
      </c>
      <c r="C49" t="s">
        <v>204</v>
      </c>
      <c r="D49" t="s">
        <v>205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X49">
        <f t="shared" ref="X49:X50" si="20">SUM(E49:W49)</f>
        <v>0</v>
      </c>
      <c r="Y49">
        <f t="shared" si="16"/>
        <v>0</v>
      </c>
      <c r="Z49">
        <f t="shared" si="17"/>
        <v>0</v>
      </c>
      <c r="AA49">
        <f t="shared" si="18"/>
        <v>0</v>
      </c>
      <c r="AB49">
        <f t="shared" si="19"/>
        <v>0</v>
      </c>
    </row>
    <row r="50" spans="1:28">
      <c r="A50">
        <v>5</v>
      </c>
      <c r="B50" t="s">
        <v>64</v>
      </c>
      <c r="C50" t="s">
        <v>206</v>
      </c>
      <c r="D50" t="s">
        <v>202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X50">
        <f t="shared" si="20"/>
        <v>0</v>
      </c>
      <c r="Y50">
        <f t="shared" si="16"/>
        <v>0</v>
      </c>
      <c r="Z50">
        <f t="shared" si="17"/>
        <v>0</v>
      </c>
      <c r="AA50">
        <f t="shared" si="18"/>
        <v>0</v>
      </c>
      <c r="AB50">
        <f t="shared" si="19"/>
        <v>0</v>
      </c>
    </row>
    <row r="52" spans="1:28">
      <c r="E52">
        <f>SUM(E46:E51)</f>
        <v>99</v>
      </c>
      <c r="F52">
        <f t="shared" ref="F52:V52" si="21">SUM(F46:F51)</f>
        <v>98</v>
      </c>
      <c r="G52">
        <f t="shared" si="21"/>
        <v>98</v>
      </c>
      <c r="H52">
        <f t="shared" si="21"/>
        <v>99</v>
      </c>
      <c r="I52">
        <f t="shared" si="21"/>
        <v>98</v>
      </c>
      <c r="J52">
        <f t="shared" si="21"/>
        <v>98</v>
      </c>
      <c r="K52">
        <f t="shared" si="21"/>
        <v>69</v>
      </c>
      <c r="L52">
        <f t="shared" si="21"/>
        <v>68</v>
      </c>
      <c r="M52">
        <f t="shared" si="21"/>
        <v>68</v>
      </c>
      <c r="N52">
        <f t="shared" si="21"/>
        <v>0</v>
      </c>
      <c r="O52">
        <f t="shared" si="21"/>
        <v>0</v>
      </c>
      <c r="P52">
        <f t="shared" si="21"/>
        <v>0</v>
      </c>
      <c r="Q52">
        <f t="shared" si="21"/>
        <v>0</v>
      </c>
      <c r="R52">
        <f t="shared" si="21"/>
        <v>0</v>
      </c>
      <c r="S52">
        <f t="shared" si="21"/>
        <v>0</v>
      </c>
      <c r="T52">
        <f t="shared" si="21"/>
        <v>0</v>
      </c>
      <c r="U52">
        <f t="shared" si="21"/>
        <v>0</v>
      </c>
      <c r="V52">
        <f t="shared" si="21"/>
        <v>0</v>
      </c>
    </row>
    <row r="54" spans="1:28">
      <c r="A54" s="3"/>
      <c r="B54" t="s">
        <v>43</v>
      </c>
    </row>
    <row r="55" spans="1:28">
      <c r="A55" s="2"/>
      <c r="B55" t="s">
        <v>44</v>
      </c>
    </row>
    <row r="56" spans="1:28">
      <c r="A56" s="4"/>
      <c r="B56" t="s">
        <v>45</v>
      </c>
    </row>
    <row r="57" spans="1:28">
      <c r="A57" s="6"/>
      <c r="B57" t="s">
        <v>46</v>
      </c>
    </row>
    <row r="60" spans="1:28">
      <c r="A60" t="s">
        <v>47</v>
      </c>
    </row>
  </sheetData>
  <sortState xmlns:xlrd2="http://schemas.microsoft.com/office/spreadsheetml/2017/richdata2" ref="B3:X15">
    <sortCondition descending="1" ref="X3:X1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28"/>
  <sheetViews>
    <sheetView tabSelected="1" zoomScale="75" zoomScaleNormal="75" workbookViewId="0">
      <selection activeCell="AD3" sqref="AD3"/>
    </sheetView>
  </sheetViews>
  <sheetFormatPr defaultRowHeight="15"/>
  <cols>
    <col min="3" max="4" width="18.28515625" customWidth="1"/>
  </cols>
  <sheetData>
    <row r="1" spans="1:2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</v>
      </c>
      <c r="O1" s="1" t="s">
        <v>11</v>
      </c>
      <c r="P1" s="1" t="s">
        <v>12</v>
      </c>
      <c r="Q1" s="1" t="s">
        <v>7</v>
      </c>
      <c r="R1" s="1" t="s">
        <v>8</v>
      </c>
      <c r="S1" s="1" t="s">
        <v>9</v>
      </c>
      <c r="T1" s="1" t="s">
        <v>13</v>
      </c>
      <c r="U1" s="1" t="s">
        <v>14</v>
      </c>
      <c r="V1" s="1" t="s">
        <v>15</v>
      </c>
      <c r="W1" s="1"/>
      <c r="X1" s="1" t="s">
        <v>16</v>
      </c>
      <c r="Y1" s="1" t="s">
        <v>17</v>
      </c>
      <c r="Z1" s="1" t="s">
        <v>18</v>
      </c>
      <c r="AA1" s="1" t="s">
        <v>19</v>
      </c>
      <c r="AB1" s="1" t="s">
        <v>20</v>
      </c>
    </row>
    <row r="3" spans="1:28">
      <c r="A3">
        <v>1</v>
      </c>
      <c r="B3">
        <v>2</v>
      </c>
      <c r="C3" t="s">
        <v>26</v>
      </c>
      <c r="D3" t="s">
        <v>27</v>
      </c>
      <c r="E3">
        <v>32</v>
      </c>
      <c r="F3">
        <v>32</v>
      </c>
      <c r="G3">
        <v>30</v>
      </c>
      <c r="H3">
        <v>30</v>
      </c>
      <c r="I3">
        <v>32</v>
      </c>
      <c r="J3">
        <v>30</v>
      </c>
      <c r="K3" s="2">
        <f>32+1</f>
        <v>33</v>
      </c>
      <c r="L3" s="2">
        <f>32+1</f>
        <v>33</v>
      </c>
      <c r="M3" s="2">
        <f>32+1</f>
        <v>33</v>
      </c>
      <c r="X3">
        <f t="shared" ref="X3:X18" si="0">SUM(E3:W3)</f>
        <v>285</v>
      </c>
      <c r="Y3">
        <f>IF(ISERROR(SMALL($E3:$V3,1)),0,MAX(SMALL($E3:$V3,1),0))</f>
        <v>30</v>
      </c>
      <c r="Z3">
        <f>IF(ISERROR(SMALL($E3:$V3,2)),0,MAX(SMALL($E3:$V3,2),0))</f>
        <v>30</v>
      </c>
      <c r="AA3">
        <f>IF(ISERROR(SMALL($E3:$V3,3)),0,MAX(SMALL($E3:$V3,3),0))</f>
        <v>30</v>
      </c>
      <c r="AB3">
        <f>+X3-Y3-Z3-AA3</f>
        <v>195</v>
      </c>
    </row>
    <row r="4" spans="1:28">
      <c r="A4">
        <v>2</v>
      </c>
      <c r="B4">
        <v>30</v>
      </c>
      <c r="C4" t="s">
        <v>28</v>
      </c>
      <c r="D4" t="s">
        <v>27</v>
      </c>
      <c r="E4">
        <v>28</v>
      </c>
      <c r="F4">
        <v>30</v>
      </c>
      <c r="G4">
        <v>28</v>
      </c>
      <c r="H4">
        <v>32</v>
      </c>
      <c r="I4">
        <v>30</v>
      </c>
      <c r="J4">
        <v>29</v>
      </c>
      <c r="K4">
        <v>30</v>
      </c>
      <c r="L4">
        <v>30</v>
      </c>
      <c r="M4">
        <v>30</v>
      </c>
      <c r="X4">
        <f t="shared" si="0"/>
        <v>267</v>
      </c>
      <c r="Y4">
        <f t="shared" ref="Y4:Y19" si="1">IF(ISERROR(SMALL($E4:$V4,1)),0,MAX(SMALL($E4:$V4,1),0))</f>
        <v>28</v>
      </c>
      <c r="Z4">
        <f t="shared" ref="Z4:Z19" si="2">IF(ISERROR(SMALL($E4:$V4,2)),0,MAX(SMALL($E4:$V4,2),0))</f>
        <v>28</v>
      </c>
      <c r="AA4">
        <f t="shared" ref="AA4:AA19" si="3">IF(ISERROR(SMALL($E4:$V4,3)),0,MAX(SMALL($E4:$V4,3),0))</f>
        <v>29</v>
      </c>
      <c r="AB4">
        <f t="shared" ref="AB4:AB16" si="4">+X4-Y4-Z4-AA4</f>
        <v>182</v>
      </c>
    </row>
    <row r="5" spans="1:28">
      <c r="A5">
        <v>3</v>
      </c>
      <c r="B5">
        <v>77</v>
      </c>
      <c r="C5" t="s">
        <v>29</v>
      </c>
      <c r="D5" t="s">
        <v>27</v>
      </c>
      <c r="E5">
        <v>27</v>
      </c>
      <c r="F5">
        <v>27</v>
      </c>
      <c r="G5">
        <v>27</v>
      </c>
      <c r="H5">
        <v>27</v>
      </c>
      <c r="I5">
        <v>26</v>
      </c>
      <c r="J5">
        <v>26</v>
      </c>
      <c r="K5">
        <v>27</v>
      </c>
      <c r="L5">
        <v>28</v>
      </c>
      <c r="M5">
        <v>28</v>
      </c>
      <c r="X5">
        <f t="shared" si="0"/>
        <v>243</v>
      </c>
      <c r="Y5">
        <f t="shared" si="1"/>
        <v>26</v>
      </c>
      <c r="Z5">
        <f t="shared" si="2"/>
        <v>26</v>
      </c>
      <c r="AA5">
        <f t="shared" si="3"/>
        <v>27</v>
      </c>
      <c r="AB5">
        <f t="shared" si="4"/>
        <v>164</v>
      </c>
    </row>
    <row r="6" spans="1:28">
      <c r="A6">
        <v>4</v>
      </c>
      <c r="B6">
        <v>32</v>
      </c>
      <c r="C6" t="s">
        <v>30</v>
      </c>
      <c r="D6" t="s">
        <v>27</v>
      </c>
      <c r="E6" s="4">
        <v>37</v>
      </c>
      <c r="F6" s="2">
        <v>36</v>
      </c>
      <c r="G6" s="2">
        <v>36</v>
      </c>
      <c r="H6" s="4">
        <v>37</v>
      </c>
      <c r="I6" s="2">
        <v>36</v>
      </c>
      <c r="J6" s="2">
        <v>36</v>
      </c>
      <c r="K6">
        <v>0</v>
      </c>
      <c r="L6">
        <v>0</v>
      </c>
      <c r="M6">
        <v>0</v>
      </c>
      <c r="X6">
        <f t="shared" si="0"/>
        <v>218</v>
      </c>
      <c r="Y6">
        <f t="shared" si="1"/>
        <v>0</v>
      </c>
      <c r="Z6">
        <f t="shared" si="2"/>
        <v>0</v>
      </c>
      <c r="AA6">
        <f t="shared" si="3"/>
        <v>0</v>
      </c>
      <c r="AB6">
        <f t="shared" si="4"/>
        <v>218</v>
      </c>
    </row>
    <row r="7" spans="1:28">
      <c r="A7">
        <v>5</v>
      </c>
      <c r="B7">
        <v>61</v>
      </c>
      <c r="C7" t="s">
        <v>32</v>
      </c>
      <c r="D7" t="s">
        <v>27</v>
      </c>
      <c r="E7">
        <v>29</v>
      </c>
      <c r="F7">
        <v>28</v>
      </c>
      <c r="G7">
        <v>32</v>
      </c>
      <c r="H7">
        <v>26</v>
      </c>
      <c r="I7">
        <v>28</v>
      </c>
      <c r="J7">
        <v>32</v>
      </c>
      <c r="K7">
        <v>0</v>
      </c>
      <c r="L7">
        <v>0</v>
      </c>
      <c r="M7">
        <v>0</v>
      </c>
      <c r="X7">
        <f t="shared" si="0"/>
        <v>175</v>
      </c>
      <c r="Y7">
        <f t="shared" si="1"/>
        <v>0</v>
      </c>
      <c r="Z7">
        <f t="shared" si="2"/>
        <v>0</v>
      </c>
      <c r="AA7">
        <f t="shared" si="3"/>
        <v>0</v>
      </c>
      <c r="AB7">
        <f t="shared" si="4"/>
        <v>175</v>
      </c>
    </row>
    <row r="8" spans="1:28">
      <c r="A8">
        <v>6</v>
      </c>
      <c r="B8">
        <v>6</v>
      </c>
      <c r="C8" t="s">
        <v>31</v>
      </c>
      <c r="D8" t="s">
        <v>27</v>
      </c>
      <c r="E8">
        <v>30</v>
      </c>
      <c r="F8">
        <v>29</v>
      </c>
      <c r="G8">
        <v>29</v>
      </c>
      <c r="H8">
        <v>29</v>
      </c>
      <c r="I8">
        <v>29</v>
      </c>
      <c r="J8">
        <v>28</v>
      </c>
      <c r="K8">
        <v>0</v>
      </c>
      <c r="L8">
        <v>0</v>
      </c>
      <c r="M8">
        <v>0</v>
      </c>
      <c r="X8">
        <f t="shared" si="0"/>
        <v>174</v>
      </c>
      <c r="Y8">
        <f t="shared" si="1"/>
        <v>0</v>
      </c>
      <c r="Z8">
        <f t="shared" si="2"/>
        <v>0</v>
      </c>
      <c r="AA8">
        <f t="shared" si="3"/>
        <v>0</v>
      </c>
      <c r="AB8">
        <f t="shared" si="4"/>
        <v>174</v>
      </c>
    </row>
    <row r="9" spans="1:28">
      <c r="A9">
        <v>7</v>
      </c>
      <c r="B9">
        <v>11</v>
      </c>
      <c r="C9" t="s">
        <v>33</v>
      </c>
      <c r="D9" t="s">
        <v>27</v>
      </c>
      <c r="E9">
        <v>0</v>
      </c>
      <c r="F9">
        <v>0</v>
      </c>
      <c r="G9">
        <v>0</v>
      </c>
      <c r="H9">
        <v>28</v>
      </c>
      <c r="I9">
        <v>27</v>
      </c>
      <c r="J9">
        <v>27</v>
      </c>
      <c r="K9">
        <v>29</v>
      </c>
      <c r="L9">
        <v>27</v>
      </c>
      <c r="M9">
        <v>27</v>
      </c>
      <c r="X9">
        <f t="shared" si="0"/>
        <v>165</v>
      </c>
      <c r="Y9">
        <f t="shared" si="1"/>
        <v>0</v>
      </c>
      <c r="Z9">
        <f t="shared" si="2"/>
        <v>0</v>
      </c>
      <c r="AA9">
        <f t="shared" si="3"/>
        <v>0</v>
      </c>
      <c r="AB9">
        <f t="shared" si="4"/>
        <v>165</v>
      </c>
    </row>
    <row r="10" spans="1:28">
      <c r="A10">
        <v>8</v>
      </c>
      <c r="B10">
        <v>44</v>
      </c>
      <c r="C10" t="s">
        <v>34</v>
      </c>
      <c r="D10" t="s">
        <v>27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 s="3">
        <f>1+35</f>
        <v>36</v>
      </c>
      <c r="L10">
        <v>35</v>
      </c>
      <c r="M10">
        <v>35</v>
      </c>
      <c r="X10">
        <f t="shared" si="0"/>
        <v>106</v>
      </c>
      <c r="Y10">
        <f t="shared" si="1"/>
        <v>0</v>
      </c>
      <c r="Z10">
        <f t="shared" si="2"/>
        <v>0</v>
      </c>
      <c r="AA10">
        <f t="shared" si="3"/>
        <v>0</v>
      </c>
      <c r="AB10">
        <f t="shared" si="4"/>
        <v>106</v>
      </c>
    </row>
    <row r="11" spans="1:28">
      <c r="A11">
        <v>9</v>
      </c>
      <c r="B11">
        <v>33</v>
      </c>
      <c r="C11" t="s">
        <v>35</v>
      </c>
      <c r="D11" t="s">
        <v>27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28</v>
      </c>
      <c r="L11">
        <v>29</v>
      </c>
      <c r="M11">
        <v>29</v>
      </c>
      <c r="X11">
        <f t="shared" si="0"/>
        <v>86</v>
      </c>
      <c r="Y11">
        <f t="shared" si="1"/>
        <v>0</v>
      </c>
      <c r="Z11">
        <f t="shared" si="2"/>
        <v>0</v>
      </c>
      <c r="AA11">
        <f t="shared" si="3"/>
        <v>0</v>
      </c>
      <c r="AB11">
        <f t="shared" si="4"/>
        <v>86</v>
      </c>
    </row>
    <row r="12" spans="1:28">
      <c r="A12">
        <v>10</v>
      </c>
      <c r="B12">
        <v>5</v>
      </c>
      <c r="C12" t="s">
        <v>36</v>
      </c>
      <c r="D12" t="s">
        <v>27</v>
      </c>
      <c r="E12">
        <v>26</v>
      </c>
      <c r="F12">
        <v>26</v>
      </c>
      <c r="G12">
        <v>0</v>
      </c>
      <c r="H12">
        <v>25</v>
      </c>
      <c r="I12">
        <v>0</v>
      </c>
      <c r="J12">
        <v>0</v>
      </c>
      <c r="K12">
        <v>0</v>
      </c>
      <c r="L12">
        <v>0</v>
      </c>
      <c r="M12">
        <v>0</v>
      </c>
      <c r="X12">
        <f t="shared" si="0"/>
        <v>77</v>
      </c>
      <c r="Y12">
        <f t="shared" si="1"/>
        <v>0</v>
      </c>
      <c r="Z12">
        <f t="shared" si="2"/>
        <v>0</v>
      </c>
      <c r="AA12">
        <f t="shared" si="3"/>
        <v>0</v>
      </c>
      <c r="AB12">
        <f t="shared" si="4"/>
        <v>77</v>
      </c>
    </row>
    <row r="13" spans="1:28">
      <c r="A13">
        <v>11</v>
      </c>
      <c r="B13">
        <v>55</v>
      </c>
      <c r="C13" t="s">
        <v>37</v>
      </c>
      <c r="D13" t="s">
        <v>27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X13">
        <f t="shared" si="0"/>
        <v>0</v>
      </c>
      <c r="Y13">
        <f t="shared" si="1"/>
        <v>0</v>
      </c>
      <c r="Z13">
        <f t="shared" si="2"/>
        <v>0</v>
      </c>
      <c r="AA13">
        <f t="shared" si="3"/>
        <v>0</v>
      </c>
      <c r="AB13">
        <f t="shared" si="4"/>
        <v>0</v>
      </c>
    </row>
    <row r="14" spans="1:28">
      <c r="A14">
        <v>12</v>
      </c>
      <c r="B14">
        <v>63</v>
      </c>
      <c r="C14" t="s">
        <v>38</v>
      </c>
      <c r="D14" t="s">
        <v>27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X14">
        <f t="shared" si="0"/>
        <v>0</v>
      </c>
      <c r="Y14">
        <f t="shared" si="1"/>
        <v>0</v>
      </c>
      <c r="Z14">
        <f t="shared" si="2"/>
        <v>0</v>
      </c>
      <c r="AA14">
        <f t="shared" si="3"/>
        <v>0</v>
      </c>
      <c r="AB14">
        <f t="shared" si="4"/>
        <v>0</v>
      </c>
    </row>
    <row r="15" spans="1:28">
      <c r="A15">
        <v>13</v>
      </c>
      <c r="B15">
        <v>89</v>
      </c>
      <c r="C15" t="s">
        <v>39</v>
      </c>
      <c r="D15" t="s">
        <v>27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X15">
        <f t="shared" si="0"/>
        <v>0</v>
      </c>
      <c r="Y15">
        <f t="shared" si="1"/>
        <v>0</v>
      </c>
      <c r="Z15">
        <f t="shared" si="2"/>
        <v>0</v>
      </c>
      <c r="AA15">
        <f t="shared" si="3"/>
        <v>0</v>
      </c>
      <c r="AB15">
        <f t="shared" si="4"/>
        <v>0</v>
      </c>
    </row>
    <row r="16" spans="1:28">
      <c r="A16">
        <v>14</v>
      </c>
      <c r="B16">
        <v>12</v>
      </c>
      <c r="C16" t="s">
        <v>40</v>
      </c>
      <c r="D16" t="s">
        <v>27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X16">
        <f t="shared" si="0"/>
        <v>0</v>
      </c>
      <c r="Y16">
        <f t="shared" si="1"/>
        <v>0</v>
      </c>
      <c r="Z16">
        <f t="shared" si="2"/>
        <v>0</v>
      </c>
      <c r="AA16">
        <f t="shared" si="3"/>
        <v>0</v>
      </c>
      <c r="AB16">
        <f t="shared" si="4"/>
        <v>0</v>
      </c>
    </row>
    <row r="17" spans="1:28">
      <c r="A17">
        <v>15</v>
      </c>
      <c r="B17">
        <v>3</v>
      </c>
      <c r="C17" t="s">
        <v>41</v>
      </c>
      <c r="D17" t="s">
        <v>27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X17">
        <f t="shared" si="0"/>
        <v>0</v>
      </c>
      <c r="Y17">
        <f t="shared" si="1"/>
        <v>0</v>
      </c>
      <c r="Z17">
        <f t="shared" si="2"/>
        <v>0</v>
      </c>
      <c r="AA17">
        <f t="shared" si="3"/>
        <v>0</v>
      </c>
      <c r="AB17">
        <f t="shared" ref="AB17:AB19" si="5">+X17-Y17-Z17-AA17</f>
        <v>0</v>
      </c>
    </row>
    <row r="18" spans="1:28">
      <c r="A18">
        <v>16</v>
      </c>
      <c r="B18">
        <v>33</v>
      </c>
      <c r="C18" t="s">
        <v>42</v>
      </c>
      <c r="D18" t="s">
        <v>27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X18">
        <f t="shared" si="0"/>
        <v>0</v>
      </c>
      <c r="Y18">
        <f t="shared" si="1"/>
        <v>0</v>
      </c>
      <c r="Z18">
        <f t="shared" si="2"/>
        <v>0</v>
      </c>
      <c r="AA18">
        <f t="shared" si="3"/>
        <v>0</v>
      </c>
      <c r="AB18">
        <f t="shared" si="5"/>
        <v>0</v>
      </c>
    </row>
    <row r="19" spans="1:28">
      <c r="A19">
        <v>17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X19">
        <f t="shared" ref="X19" si="6">SUM(E19:W19)</f>
        <v>0</v>
      </c>
      <c r="Y19">
        <f t="shared" si="1"/>
        <v>0</v>
      </c>
      <c r="Z19">
        <f t="shared" si="2"/>
        <v>0</v>
      </c>
      <c r="AA19">
        <f t="shared" si="3"/>
        <v>0</v>
      </c>
      <c r="AB19">
        <f t="shared" si="5"/>
        <v>0</v>
      </c>
    </row>
    <row r="21" spans="1:28">
      <c r="E21">
        <f>SUM(E3:E20)</f>
        <v>209</v>
      </c>
      <c r="F21">
        <f t="shared" ref="F21:V21" si="7">SUM(F3:F20)</f>
        <v>208</v>
      </c>
      <c r="G21">
        <f t="shared" si="7"/>
        <v>182</v>
      </c>
      <c r="H21">
        <f t="shared" si="7"/>
        <v>234</v>
      </c>
      <c r="I21">
        <f t="shared" si="7"/>
        <v>208</v>
      </c>
      <c r="J21">
        <f t="shared" si="7"/>
        <v>208</v>
      </c>
      <c r="K21">
        <f t="shared" si="7"/>
        <v>183</v>
      </c>
      <c r="L21">
        <f t="shared" si="7"/>
        <v>182</v>
      </c>
      <c r="M21">
        <f t="shared" si="7"/>
        <v>182</v>
      </c>
      <c r="N21">
        <f t="shared" si="7"/>
        <v>0</v>
      </c>
      <c r="O21">
        <f t="shared" si="7"/>
        <v>0</v>
      </c>
      <c r="P21">
        <f t="shared" si="7"/>
        <v>0</v>
      </c>
      <c r="Q21">
        <f t="shared" si="7"/>
        <v>0</v>
      </c>
      <c r="R21">
        <f t="shared" si="7"/>
        <v>0</v>
      </c>
      <c r="S21">
        <f t="shared" si="7"/>
        <v>0</v>
      </c>
      <c r="T21">
        <f t="shared" si="7"/>
        <v>0</v>
      </c>
      <c r="U21">
        <f t="shared" si="7"/>
        <v>0</v>
      </c>
      <c r="V21">
        <f t="shared" si="7"/>
        <v>0</v>
      </c>
    </row>
    <row r="22" spans="1:28">
      <c r="A22" s="3"/>
      <c r="B22" t="s">
        <v>43</v>
      </c>
    </row>
    <row r="23" spans="1:28">
      <c r="A23" s="2"/>
      <c r="B23" t="s">
        <v>44</v>
      </c>
    </row>
    <row r="24" spans="1:28">
      <c r="A24" s="4"/>
      <c r="B24" t="s">
        <v>45</v>
      </c>
    </row>
    <row r="25" spans="1:28">
      <c r="A25" s="6"/>
      <c r="B25" t="s">
        <v>46</v>
      </c>
    </row>
    <row r="28" spans="1:28">
      <c r="A28" t="s">
        <v>47</v>
      </c>
    </row>
  </sheetData>
  <sortState xmlns:xlrd2="http://schemas.microsoft.com/office/spreadsheetml/2017/richdata2" ref="B3:X18">
    <sortCondition descending="1" ref="X3:X18"/>
  </sortState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35"/>
  <sheetViews>
    <sheetView zoomScale="75" zoomScaleNormal="75" workbookViewId="0">
      <selection activeCell="B3" sqref="B3:M7"/>
    </sheetView>
  </sheetViews>
  <sheetFormatPr defaultRowHeight="15"/>
  <cols>
    <col min="3" max="3" width="18.28515625" customWidth="1"/>
    <col min="4" max="4" width="18.140625" customWidth="1"/>
  </cols>
  <sheetData>
    <row r="1" spans="1:2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</v>
      </c>
      <c r="O1" s="1" t="s">
        <v>11</v>
      </c>
      <c r="P1" s="1" t="s">
        <v>12</v>
      </c>
      <c r="Q1" s="1" t="s">
        <v>7</v>
      </c>
      <c r="R1" s="1" t="s">
        <v>8</v>
      </c>
      <c r="S1" s="1" t="s">
        <v>9</v>
      </c>
      <c r="T1" s="1" t="s">
        <v>13</v>
      </c>
      <c r="U1" s="1" t="s">
        <v>14</v>
      </c>
      <c r="V1" s="1" t="s">
        <v>15</v>
      </c>
      <c r="W1" s="1"/>
      <c r="X1" s="1" t="s">
        <v>16</v>
      </c>
      <c r="Y1" s="1" t="s">
        <v>17</v>
      </c>
      <c r="Z1" s="1" t="s">
        <v>18</v>
      </c>
      <c r="AA1" s="1" t="s">
        <v>19</v>
      </c>
      <c r="AB1" s="1" t="s">
        <v>20</v>
      </c>
    </row>
    <row r="2" spans="1:2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>
      <c r="A3">
        <v>1</v>
      </c>
      <c r="B3">
        <v>19</v>
      </c>
      <c r="C3" t="s">
        <v>48</v>
      </c>
      <c r="D3" t="s">
        <v>49</v>
      </c>
      <c r="E3">
        <v>28</v>
      </c>
      <c r="F3">
        <v>28</v>
      </c>
      <c r="G3">
        <v>30</v>
      </c>
      <c r="H3" s="2">
        <v>30</v>
      </c>
      <c r="I3">
        <v>29</v>
      </c>
      <c r="J3">
        <v>28</v>
      </c>
      <c r="K3" s="4">
        <f>1+35+1</f>
        <v>37</v>
      </c>
      <c r="L3" s="2">
        <f>35+1</f>
        <v>36</v>
      </c>
      <c r="M3" s="2">
        <f>35+1</f>
        <v>36</v>
      </c>
      <c r="X3">
        <f t="shared" ref="X3:X22" si="0">SUM(E3:W3)</f>
        <v>282</v>
      </c>
      <c r="Y3">
        <f>IF(ISERROR(SMALL($E3:$V3,1)),0,MAX(SMALL($E3:$V3,1),0))</f>
        <v>28</v>
      </c>
      <c r="Z3">
        <f>IF(ISERROR(SMALL($E3:$V3,2)),0,MAX(SMALL($E3:$V3,2),0))</f>
        <v>28</v>
      </c>
      <c r="AA3">
        <f>IF(ISERROR(SMALL($E3:$V3,3)),0,MAX(SMALL($E3:$V3,3),0))</f>
        <v>28</v>
      </c>
      <c r="AB3">
        <f>+X3-Y3-Z3-AA3</f>
        <v>198</v>
      </c>
    </row>
    <row r="4" spans="1:28">
      <c r="A4">
        <v>2</v>
      </c>
      <c r="B4">
        <v>9</v>
      </c>
      <c r="C4" t="s">
        <v>50</v>
      </c>
      <c r="D4" t="s">
        <v>49</v>
      </c>
      <c r="E4">
        <v>30</v>
      </c>
      <c r="F4">
        <v>30</v>
      </c>
      <c r="G4">
        <v>29</v>
      </c>
      <c r="H4">
        <v>30</v>
      </c>
      <c r="I4">
        <v>27</v>
      </c>
      <c r="J4">
        <v>30</v>
      </c>
      <c r="K4">
        <v>30</v>
      </c>
      <c r="L4">
        <v>30</v>
      </c>
      <c r="M4">
        <v>30</v>
      </c>
      <c r="X4">
        <f t="shared" si="0"/>
        <v>266</v>
      </c>
      <c r="Y4">
        <f t="shared" ref="Y4:Y22" si="1">IF(ISERROR(SMALL($E4:$V4,1)),0,MAX(SMALL($E4:$V4,1),0))</f>
        <v>27</v>
      </c>
      <c r="Z4">
        <f t="shared" ref="Z4:Z22" si="2">IF(ISERROR(SMALL($E4:$V4,2)),0,MAX(SMALL($E4:$V4,2),0))</f>
        <v>29</v>
      </c>
      <c r="AA4">
        <f t="shared" ref="AA4:AA22" si="3">IF(ISERROR(SMALL($E4:$V4,3)),0,MAX(SMALL($E4:$V4,3),0))</f>
        <v>30</v>
      </c>
      <c r="AB4">
        <f t="shared" ref="AB4:AB22" si="4">+X4-Y4-Z4-AA4</f>
        <v>180</v>
      </c>
    </row>
    <row r="5" spans="1:28">
      <c r="A5">
        <v>3</v>
      </c>
      <c r="B5">
        <v>14</v>
      </c>
      <c r="C5" t="s">
        <v>51</v>
      </c>
      <c r="D5" t="s">
        <v>52</v>
      </c>
      <c r="E5">
        <v>26</v>
      </c>
      <c r="F5">
        <v>27</v>
      </c>
      <c r="G5">
        <v>26</v>
      </c>
      <c r="H5">
        <v>27</v>
      </c>
      <c r="I5">
        <v>25</v>
      </c>
      <c r="J5">
        <v>27</v>
      </c>
      <c r="K5">
        <v>32</v>
      </c>
      <c r="L5">
        <v>32</v>
      </c>
      <c r="M5">
        <v>32</v>
      </c>
      <c r="X5">
        <f t="shared" si="0"/>
        <v>254</v>
      </c>
      <c r="Y5">
        <f t="shared" si="1"/>
        <v>25</v>
      </c>
      <c r="Z5">
        <f t="shared" si="2"/>
        <v>26</v>
      </c>
      <c r="AA5">
        <f t="shared" si="3"/>
        <v>26</v>
      </c>
      <c r="AB5">
        <f t="shared" si="4"/>
        <v>177</v>
      </c>
    </row>
    <row r="6" spans="1:28">
      <c r="A6">
        <v>4</v>
      </c>
      <c r="B6">
        <v>51</v>
      </c>
      <c r="C6" t="s">
        <v>53</v>
      </c>
      <c r="D6" t="s">
        <v>49</v>
      </c>
      <c r="E6">
        <v>29</v>
      </c>
      <c r="F6">
        <v>29</v>
      </c>
      <c r="G6">
        <v>28</v>
      </c>
      <c r="H6">
        <v>25</v>
      </c>
      <c r="I6">
        <v>28</v>
      </c>
      <c r="J6">
        <v>26</v>
      </c>
      <c r="K6">
        <v>28</v>
      </c>
      <c r="L6">
        <v>29</v>
      </c>
      <c r="M6">
        <v>29</v>
      </c>
      <c r="X6">
        <f t="shared" si="0"/>
        <v>251</v>
      </c>
      <c r="Y6">
        <f t="shared" si="1"/>
        <v>25</v>
      </c>
      <c r="Z6">
        <f t="shared" si="2"/>
        <v>26</v>
      </c>
      <c r="AA6">
        <f t="shared" si="3"/>
        <v>28</v>
      </c>
      <c r="AB6">
        <f t="shared" si="4"/>
        <v>172</v>
      </c>
    </row>
    <row r="7" spans="1:28">
      <c r="A7">
        <v>5</v>
      </c>
      <c r="B7">
        <v>17</v>
      </c>
      <c r="C7" t="s">
        <v>54</v>
      </c>
      <c r="D7" t="s">
        <v>52</v>
      </c>
      <c r="E7">
        <v>27</v>
      </c>
      <c r="F7">
        <v>26</v>
      </c>
      <c r="G7">
        <v>27</v>
      </c>
      <c r="H7">
        <v>28</v>
      </c>
      <c r="I7">
        <v>26</v>
      </c>
      <c r="J7">
        <v>25</v>
      </c>
      <c r="K7">
        <v>29</v>
      </c>
      <c r="L7">
        <v>28</v>
      </c>
      <c r="M7">
        <v>28</v>
      </c>
      <c r="X7">
        <f t="shared" si="0"/>
        <v>244</v>
      </c>
      <c r="Y7">
        <f t="shared" si="1"/>
        <v>25</v>
      </c>
      <c r="Z7">
        <f t="shared" si="2"/>
        <v>26</v>
      </c>
      <c r="AA7">
        <f t="shared" si="3"/>
        <v>26</v>
      </c>
      <c r="AB7">
        <f t="shared" si="4"/>
        <v>167</v>
      </c>
    </row>
    <row r="8" spans="1:28">
      <c r="A8">
        <v>6</v>
      </c>
      <c r="B8">
        <v>15</v>
      </c>
      <c r="C8" t="s">
        <v>55</v>
      </c>
      <c r="D8" t="s">
        <v>49</v>
      </c>
      <c r="E8" s="4">
        <v>37</v>
      </c>
      <c r="F8" s="2">
        <v>36</v>
      </c>
      <c r="G8" s="2">
        <v>36</v>
      </c>
      <c r="H8" s="3">
        <v>36</v>
      </c>
      <c r="I8" s="2">
        <v>36</v>
      </c>
      <c r="J8">
        <v>35</v>
      </c>
      <c r="K8">
        <v>0</v>
      </c>
      <c r="L8">
        <v>0</v>
      </c>
      <c r="M8">
        <v>0</v>
      </c>
      <c r="X8">
        <f t="shared" si="0"/>
        <v>216</v>
      </c>
      <c r="Y8">
        <f t="shared" si="1"/>
        <v>0</v>
      </c>
      <c r="Z8">
        <f t="shared" si="2"/>
        <v>0</v>
      </c>
      <c r="AA8">
        <f t="shared" si="3"/>
        <v>0</v>
      </c>
      <c r="AB8">
        <f t="shared" si="4"/>
        <v>216</v>
      </c>
    </row>
    <row r="9" spans="1:28">
      <c r="A9">
        <v>7</v>
      </c>
      <c r="B9">
        <v>81</v>
      </c>
      <c r="C9" t="s">
        <v>56</v>
      </c>
      <c r="D9" t="s">
        <v>49</v>
      </c>
      <c r="E9">
        <v>32</v>
      </c>
      <c r="F9">
        <v>32</v>
      </c>
      <c r="G9">
        <v>32</v>
      </c>
      <c r="H9">
        <v>32</v>
      </c>
      <c r="I9">
        <v>32</v>
      </c>
      <c r="J9" s="2">
        <v>33</v>
      </c>
      <c r="K9">
        <v>0</v>
      </c>
      <c r="L9">
        <v>0</v>
      </c>
      <c r="M9">
        <v>0</v>
      </c>
      <c r="X9">
        <f t="shared" si="0"/>
        <v>193</v>
      </c>
      <c r="Y9">
        <f t="shared" si="1"/>
        <v>0</v>
      </c>
      <c r="Z9">
        <f t="shared" si="2"/>
        <v>0</v>
      </c>
      <c r="AA9">
        <f t="shared" si="3"/>
        <v>0</v>
      </c>
      <c r="AB9">
        <f t="shared" si="4"/>
        <v>193</v>
      </c>
    </row>
    <row r="10" spans="1:28">
      <c r="A10">
        <v>8</v>
      </c>
      <c r="B10">
        <v>47</v>
      </c>
      <c r="C10" t="s">
        <v>57</v>
      </c>
      <c r="D10" t="s">
        <v>49</v>
      </c>
      <c r="E10">
        <v>0</v>
      </c>
      <c r="F10">
        <v>0</v>
      </c>
      <c r="G10">
        <v>0</v>
      </c>
      <c r="H10">
        <v>24</v>
      </c>
      <c r="I10">
        <v>30</v>
      </c>
      <c r="J10">
        <v>29</v>
      </c>
      <c r="K10">
        <v>0</v>
      </c>
      <c r="L10">
        <v>0</v>
      </c>
      <c r="M10">
        <v>0</v>
      </c>
      <c r="X10">
        <f t="shared" si="0"/>
        <v>83</v>
      </c>
      <c r="Y10">
        <f t="shared" si="1"/>
        <v>0</v>
      </c>
      <c r="Z10">
        <f t="shared" si="2"/>
        <v>0</v>
      </c>
      <c r="AA10">
        <f t="shared" si="3"/>
        <v>0</v>
      </c>
      <c r="AB10">
        <f t="shared" si="4"/>
        <v>83</v>
      </c>
    </row>
    <row r="11" spans="1:28">
      <c r="A11">
        <v>9</v>
      </c>
      <c r="B11">
        <v>25</v>
      </c>
      <c r="C11" t="s">
        <v>58</v>
      </c>
      <c r="D11" t="s">
        <v>49</v>
      </c>
      <c r="E11">
        <v>0</v>
      </c>
      <c r="F11">
        <v>0</v>
      </c>
      <c r="G11">
        <v>0</v>
      </c>
      <c r="H11">
        <v>23</v>
      </c>
      <c r="I11">
        <v>23</v>
      </c>
      <c r="J11">
        <v>24</v>
      </c>
      <c r="K11">
        <v>0</v>
      </c>
      <c r="L11">
        <v>0</v>
      </c>
      <c r="M11">
        <v>0</v>
      </c>
      <c r="X11">
        <f t="shared" si="0"/>
        <v>70</v>
      </c>
      <c r="Y11">
        <f t="shared" si="1"/>
        <v>0</v>
      </c>
      <c r="Z11">
        <f t="shared" si="2"/>
        <v>0</v>
      </c>
      <c r="AA11">
        <f t="shared" si="3"/>
        <v>0</v>
      </c>
      <c r="AB11">
        <f t="shared" si="4"/>
        <v>70</v>
      </c>
    </row>
    <row r="12" spans="1:28">
      <c r="A12">
        <v>10</v>
      </c>
      <c r="B12">
        <v>19</v>
      </c>
      <c r="C12" t="s">
        <v>59</v>
      </c>
      <c r="D12" t="s">
        <v>49</v>
      </c>
      <c r="E12">
        <v>0</v>
      </c>
      <c r="F12">
        <v>0</v>
      </c>
      <c r="G12">
        <v>0</v>
      </c>
      <c r="H12">
        <v>26</v>
      </c>
      <c r="I12">
        <v>24</v>
      </c>
      <c r="J12">
        <v>0</v>
      </c>
      <c r="K12">
        <v>0</v>
      </c>
      <c r="L12">
        <v>0</v>
      </c>
      <c r="M12">
        <v>0</v>
      </c>
      <c r="X12">
        <f t="shared" si="0"/>
        <v>50</v>
      </c>
      <c r="Y12">
        <f t="shared" si="1"/>
        <v>0</v>
      </c>
      <c r="Z12">
        <f t="shared" si="2"/>
        <v>0</v>
      </c>
      <c r="AA12">
        <f t="shared" si="3"/>
        <v>0</v>
      </c>
      <c r="AB12">
        <f t="shared" si="4"/>
        <v>50</v>
      </c>
    </row>
    <row r="13" spans="1:28">
      <c r="A13">
        <v>11</v>
      </c>
      <c r="B13">
        <v>12</v>
      </c>
      <c r="C13" t="s">
        <v>60</v>
      </c>
      <c r="D13" t="s">
        <v>52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X13">
        <f t="shared" si="0"/>
        <v>0</v>
      </c>
      <c r="Y13">
        <f t="shared" si="1"/>
        <v>0</v>
      </c>
      <c r="Z13">
        <f t="shared" si="2"/>
        <v>0</v>
      </c>
      <c r="AA13">
        <f t="shared" si="3"/>
        <v>0</v>
      </c>
      <c r="AB13">
        <f t="shared" si="4"/>
        <v>0</v>
      </c>
    </row>
    <row r="14" spans="1:28">
      <c r="A14">
        <v>12</v>
      </c>
      <c r="B14">
        <v>91</v>
      </c>
      <c r="C14" t="s">
        <v>61</v>
      </c>
      <c r="D14" t="s">
        <v>52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X14">
        <f t="shared" si="0"/>
        <v>0</v>
      </c>
      <c r="Y14">
        <f t="shared" si="1"/>
        <v>0</v>
      </c>
      <c r="Z14">
        <f t="shared" si="2"/>
        <v>0</v>
      </c>
      <c r="AA14">
        <f t="shared" si="3"/>
        <v>0</v>
      </c>
      <c r="AB14">
        <f t="shared" si="4"/>
        <v>0</v>
      </c>
    </row>
    <row r="15" spans="1:28">
      <c r="A15">
        <v>13</v>
      </c>
      <c r="B15">
        <v>23</v>
      </c>
      <c r="C15" t="s">
        <v>62</v>
      </c>
      <c r="D15" t="s">
        <v>52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X15">
        <f t="shared" si="0"/>
        <v>0</v>
      </c>
      <c r="Y15">
        <f t="shared" si="1"/>
        <v>0</v>
      </c>
      <c r="Z15">
        <f t="shared" si="2"/>
        <v>0</v>
      </c>
      <c r="AA15">
        <f t="shared" si="3"/>
        <v>0</v>
      </c>
      <c r="AB15">
        <f t="shared" si="4"/>
        <v>0</v>
      </c>
    </row>
    <row r="16" spans="1:28">
      <c r="A16">
        <v>14</v>
      </c>
      <c r="B16">
        <v>6</v>
      </c>
      <c r="C16" t="s">
        <v>63</v>
      </c>
      <c r="D16" t="s">
        <v>52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X16">
        <f t="shared" si="0"/>
        <v>0</v>
      </c>
      <c r="Y16">
        <f t="shared" si="1"/>
        <v>0</v>
      </c>
      <c r="Z16">
        <f t="shared" si="2"/>
        <v>0</v>
      </c>
      <c r="AA16">
        <f t="shared" si="3"/>
        <v>0</v>
      </c>
      <c r="AB16">
        <f t="shared" si="4"/>
        <v>0</v>
      </c>
    </row>
    <row r="17" spans="1:28">
      <c r="A17">
        <v>15</v>
      </c>
      <c r="B17" t="s">
        <v>64</v>
      </c>
      <c r="C17" t="s">
        <v>65</v>
      </c>
      <c r="D17" t="s">
        <v>52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X17">
        <f t="shared" si="0"/>
        <v>0</v>
      </c>
      <c r="Y17">
        <f t="shared" si="1"/>
        <v>0</v>
      </c>
      <c r="Z17">
        <f t="shared" si="2"/>
        <v>0</v>
      </c>
      <c r="AA17">
        <f t="shared" si="3"/>
        <v>0</v>
      </c>
      <c r="AB17">
        <f t="shared" si="4"/>
        <v>0</v>
      </c>
    </row>
    <row r="18" spans="1:28">
      <c r="A18">
        <v>16</v>
      </c>
      <c r="B18">
        <v>23</v>
      </c>
      <c r="C18" t="s">
        <v>66</v>
      </c>
      <c r="D18" t="s">
        <v>49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X18">
        <f t="shared" si="0"/>
        <v>0</v>
      </c>
      <c r="Y18">
        <f t="shared" si="1"/>
        <v>0</v>
      </c>
      <c r="Z18">
        <f t="shared" si="2"/>
        <v>0</v>
      </c>
      <c r="AA18">
        <f t="shared" si="3"/>
        <v>0</v>
      </c>
      <c r="AB18">
        <f t="shared" si="4"/>
        <v>0</v>
      </c>
    </row>
    <row r="19" spans="1:28">
      <c r="A19">
        <v>17</v>
      </c>
      <c r="B19">
        <v>38</v>
      </c>
      <c r="C19" t="s">
        <v>67</v>
      </c>
      <c r="D19" t="s">
        <v>52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X19">
        <f t="shared" si="0"/>
        <v>0</v>
      </c>
      <c r="Y19">
        <f t="shared" si="1"/>
        <v>0</v>
      </c>
      <c r="Z19">
        <f t="shared" si="2"/>
        <v>0</v>
      </c>
      <c r="AA19">
        <f t="shared" si="3"/>
        <v>0</v>
      </c>
      <c r="AB19">
        <f t="shared" si="4"/>
        <v>0</v>
      </c>
    </row>
    <row r="20" spans="1:28">
      <c r="A20">
        <v>18</v>
      </c>
      <c r="B20">
        <v>50</v>
      </c>
      <c r="C20" t="s">
        <v>68</v>
      </c>
      <c r="D20" t="s">
        <v>49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X20">
        <f t="shared" si="0"/>
        <v>0</v>
      </c>
      <c r="Y20">
        <f t="shared" si="1"/>
        <v>0</v>
      </c>
      <c r="Z20">
        <f t="shared" si="2"/>
        <v>0</v>
      </c>
      <c r="AA20">
        <f t="shared" si="3"/>
        <v>0</v>
      </c>
      <c r="AB20">
        <f t="shared" si="4"/>
        <v>0</v>
      </c>
    </row>
    <row r="21" spans="1:28">
      <c r="A21">
        <v>19</v>
      </c>
      <c r="B21">
        <v>52</v>
      </c>
      <c r="C21" t="s">
        <v>69</v>
      </c>
      <c r="D21" t="s">
        <v>49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X21">
        <f t="shared" si="0"/>
        <v>0</v>
      </c>
      <c r="Y21">
        <f t="shared" si="1"/>
        <v>0</v>
      </c>
      <c r="Z21">
        <f t="shared" si="2"/>
        <v>0</v>
      </c>
      <c r="AA21">
        <f t="shared" si="3"/>
        <v>0</v>
      </c>
      <c r="AB21">
        <f t="shared" si="4"/>
        <v>0</v>
      </c>
    </row>
    <row r="22" spans="1:28">
      <c r="A22">
        <v>20</v>
      </c>
      <c r="B22">
        <v>71</v>
      </c>
      <c r="C22" t="s">
        <v>70</v>
      </c>
      <c r="D22" t="s">
        <v>49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X22">
        <f t="shared" si="0"/>
        <v>0</v>
      </c>
      <c r="Y22">
        <f t="shared" si="1"/>
        <v>0</v>
      </c>
      <c r="Z22">
        <f t="shared" si="2"/>
        <v>0</v>
      </c>
      <c r="AA22">
        <f t="shared" si="3"/>
        <v>0</v>
      </c>
      <c r="AB22">
        <f t="shared" si="4"/>
        <v>0</v>
      </c>
    </row>
    <row r="24" spans="1:28">
      <c r="E24">
        <f>SUM(E3:E23)</f>
        <v>209</v>
      </c>
      <c r="F24">
        <f t="shared" ref="F24:V24" si="5">SUM(F3:F23)</f>
        <v>208</v>
      </c>
      <c r="G24">
        <f t="shared" si="5"/>
        <v>208</v>
      </c>
      <c r="H24">
        <f t="shared" si="5"/>
        <v>281</v>
      </c>
      <c r="I24">
        <f t="shared" si="5"/>
        <v>280</v>
      </c>
      <c r="J24">
        <f t="shared" si="5"/>
        <v>257</v>
      </c>
      <c r="K24">
        <f t="shared" si="5"/>
        <v>156</v>
      </c>
      <c r="L24">
        <f t="shared" si="5"/>
        <v>155</v>
      </c>
      <c r="M24">
        <f t="shared" si="5"/>
        <v>155</v>
      </c>
      <c r="N24">
        <f t="shared" si="5"/>
        <v>0</v>
      </c>
      <c r="O24">
        <f t="shared" si="5"/>
        <v>0</v>
      </c>
      <c r="P24">
        <f t="shared" si="5"/>
        <v>0</v>
      </c>
      <c r="Q24">
        <f t="shared" si="5"/>
        <v>0</v>
      </c>
      <c r="R24">
        <f t="shared" si="5"/>
        <v>0</v>
      </c>
      <c r="S24">
        <f t="shared" si="5"/>
        <v>0</v>
      </c>
      <c r="T24">
        <f t="shared" si="5"/>
        <v>0</v>
      </c>
      <c r="U24">
        <f t="shared" si="5"/>
        <v>0</v>
      </c>
      <c r="V24">
        <f t="shared" si="5"/>
        <v>0</v>
      </c>
    </row>
    <row r="29" spans="1:28">
      <c r="A29" s="3"/>
      <c r="B29" t="s">
        <v>43</v>
      </c>
    </row>
    <row r="30" spans="1:28">
      <c r="A30" s="2"/>
      <c r="B30" t="s">
        <v>44</v>
      </c>
    </row>
    <row r="31" spans="1:28">
      <c r="A31" s="4"/>
      <c r="B31" t="s">
        <v>45</v>
      </c>
    </row>
    <row r="32" spans="1:28">
      <c r="A32" s="6"/>
      <c r="B32" t="s">
        <v>46</v>
      </c>
    </row>
    <row r="35" spans="1:1">
      <c r="A35" t="s">
        <v>47</v>
      </c>
    </row>
  </sheetData>
  <sortState xmlns:xlrd2="http://schemas.microsoft.com/office/spreadsheetml/2017/richdata2" ref="B3:X22">
    <sortCondition descending="1" ref="X3:X22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B22"/>
  <sheetViews>
    <sheetView zoomScale="75" zoomScaleNormal="75" workbookViewId="0">
      <selection activeCell="K3" sqref="K3:M4"/>
    </sheetView>
  </sheetViews>
  <sheetFormatPr defaultRowHeight="15"/>
  <cols>
    <col min="3" max="3" width="18.42578125" customWidth="1"/>
    <col min="4" max="4" width="18.140625" customWidth="1"/>
  </cols>
  <sheetData>
    <row r="1" spans="1:2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</v>
      </c>
      <c r="O1" s="1" t="s">
        <v>11</v>
      </c>
      <c r="P1" s="1" t="s">
        <v>12</v>
      </c>
      <c r="Q1" s="1" t="s">
        <v>7</v>
      </c>
      <c r="R1" s="1" t="s">
        <v>8</v>
      </c>
      <c r="S1" s="1" t="s">
        <v>9</v>
      </c>
      <c r="T1" s="1" t="s">
        <v>13</v>
      </c>
      <c r="U1" s="1" t="s">
        <v>14</v>
      </c>
      <c r="V1" s="1" t="s">
        <v>15</v>
      </c>
      <c r="W1" s="1"/>
      <c r="X1" s="1" t="s">
        <v>16</v>
      </c>
      <c r="Y1" s="1" t="s">
        <v>17</v>
      </c>
      <c r="Z1" s="1" t="s">
        <v>18</v>
      </c>
      <c r="AA1" s="1" t="s">
        <v>19</v>
      </c>
      <c r="AB1" s="1" t="s">
        <v>20</v>
      </c>
    </row>
    <row r="3" spans="1:28">
      <c r="A3">
        <v>1</v>
      </c>
      <c r="B3">
        <v>14</v>
      </c>
      <c r="C3" t="s">
        <v>51</v>
      </c>
      <c r="D3" t="s">
        <v>52</v>
      </c>
      <c r="E3">
        <v>32</v>
      </c>
      <c r="F3" s="2">
        <v>36</v>
      </c>
      <c r="G3">
        <v>32</v>
      </c>
      <c r="H3">
        <v>32</v>
      </c>
      <c r="I3" s="2">
        <v>33</v>
      </c>
      <c r="J3" s="2">
        <v>36</v>
      </c>
      <c r="K3" s="4">
        <f>1+35+1</f>
        <v>37</v>
      </c>
      <c r="L3" s="2">
        <f>35+1</f>
        <v>36</v>
      </c>
      <c r="M3" s="2">
        <f>35+1</f>
        <v>36</v>
      </c>
      <c r="X3">
        <f t="shared" ref="X3:X9" si="0">SUM(E3:W3)</f>
        <v>310</v>
      </c>
      <c r="Y3">
        <f>IF(ISERROR(SMALL($E3:$V3,1)),0,MAX(SMALL($E3:$V3,1),0))</f>
        <v>32</v>
      </c>
      <c r="Z3">
        <f>IF(ISERROR(SMALL($E3:$V3,2)),0,MAX(SMALL($E3:$V3,2),0))</f>
        <v>32</v>
      </c>
      <c r="AA3">
        <f>IF(ISERROR(SMALL($E3:$V3,3)),0,MAX(SMALL($E3:$V3,3),0))</f>
        <v>32</v>
      </c>
      <c r="AB3">
        <f>+X3-Y3-Z3-AA3</f>
        <v>214</v>
      </c>
    </row>
    <row r="4" spans="1:28">
      <c r="A4">
        <v>2</v>
      </c>
      <c r="B4">
        <v>17</v>
      </c>
      <c r="C4" t="s">
        <v>54</v>
      </c>
      <c r="D4" t="s">
        <v>52</v>
      </c>
      <c r="E4" s="4">
        <v>37</v>
      </c>
      <c r="F4">
        <v>32</v>
      </c>
      <c r="G4" s="2">
        <v>36</v>
      </c>
      <c r="H4" s="4">
        <v>37</v>
      </c>
      <c r="I4">
        <v>35</v>
      </c>
      <c r="J4">
        <v>32</v>
      </c>
      <c r="K4">
        <v>32</v>
      </c>
      <c r="L4">
        <v>32</v>
      </c>
      <c r="M4">
        <v>32</v>
      </c>
      <c r="X4">
        <f t="shared" si="0"/>
        <v>305</v>
      </c>
      <c r="Y4">
        <f t="shared" ref="Y4:Y9" si="1">IF(ISERROR(SMALL($E4:$V4,1)),0,MAX(SMALL($E4:$V4,1),0))</f>
        <v>32</v>
      </c>
      <c r="Z4">
        <f t="shared" ref="Z4:Z9" si="2">IF(ISERROR(SMALL($E4:$V4,2)),0,MAX(SMALL($E4:$V4,2),0))</f>
        <v>32</v>
      </c>
      <c r="AA4">
        <f t="shared" ref="AA4:AA9" si="3">IF(ISERROR(SMALL($E4:$V4,3)),0,MAX(SMALL($E4:$V4,3),0))</f>
        <v>32</v>
      </c>
      <c r="AB4">
        <f t="shared" ref="AB4:AB9" si="4">+X4-Y4-Z4-AA4</f>
        <v>209</v>
      </c>
    </row>
    <row r="5" spans="1:28">
      <c r="A5">
        <v>3</v>
      </c>
      <c r="B5">
        <v>12</v>
      </c>
      <c r="C5" t="s">
        <v>60</v>
      </c>
      <c r="D5" t="s">
        <v>52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X5">
        <f t="shared" si="0"/>
        <v>0</v>
      </c>
      <c r="Y5">
        <f t="shared" si="1"/>
        <v>0</v>
      </c>
      <c r="Z5">
        <f t="shared" si="2"/>
        <v>0</v>
      </c>
      <c r="AA5">
        <f t="shared" si="3"/>
        <v>0</v>
      </c>
      <c r="AB5">
        <f t="shared" si="4"/>
        <v>0</v>
      </c>
    </row>
    <row r="6" spans="1:28">
      <c r="A6">
        <v>4</v>
      </c>
      <c r="B6">
        <v>91</v>
      </c>
      <c r="C6" t="s">
        <v>61</v>
      </c>
      <c r="D6" t="s">
        <v>52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X6">
        <f t="shared" si="0"/>
        <v>0</v>
      </c>
      <c r="Y6">
        <f t="shared" si="1"/>
        <v>0</v>
      </c>
      <c r="Z6">
        <f t="shared" si="2"/>
        <v>0</v>
      </c>
      <c r="AA6">
        <f t="shared" si="3"/>
        <v>0</v>
      </c>
      <c r="AB6">
        <f t="shared" si="4"/>
        <v>0</v>
      </c>
    </row>
    <row r="7" spans="1:28">
      <c r="A7">
        <v>5</v>
      </c>
      <c r="B7">
        <v>23</v>
      </c>
      <c r="C7" t="s">
        <v>62</v>
      </c>
      <c r="D7" t="s">
        <v>52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X7">
        <f t="shared" si="0"/>
        <v>0</v>
      </c>
      <c r="Y7">
        <f t="shared" si="1"/>
        <v>0</v>
      </c>
      <c r="Z7">
        <f t="shared" si="2"/>
        <v>0</v>
      </c>
      <c r="AA7">
        <f t="shared" si="3"/>
        <v>0</v>
      </c>
      <c r="AB7">
        <f t="shared" si="4"/>
        <v>0</v>
      </c>
    </row>
    <row r="8" spans="1:28">
      <c r="A8">
        <v>6</v>
      </c>
      <c r="B8">
        <v>6</v>
      </c>
      <c r="C8" t="s">
        <v>63</v>
      </c>
      <c r="D8" t="s">
        <v>52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X8">
        <f t="shared" si="0"/>
        <v>0</v>
      </c>
      <c r="Y8">
        <f t="shared" si="1"/>
        <v>0</v>
      </c>
      <c r="Z8">
        <f t="shared" si="2"/>
        <v>0</v>
      </c>
      <c r="AA8">
        <f t="shared" si="3"/>
        <v>0</v>
      </c>
      <c r="AB8">
        <f t="shared" si="4"/>
        <v>0</v>
      </c>
    </row>
    <row r="9" spans="1:28">
      <c r="A9">
        <v>7</v>
      </c>
      <c r="B9" t="s">
        <v>64</v>
      </c>
      <c r="C9" t="s">
        <v>65</v>
      </c>
      <c r="D9" t="s">
        <v>52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X9">
        <f t="shared" si="0"/>
        <v>0</v>
      </c>
      <c r="Y9">
        <f t="shared" si="1"/>
        <v>0</v>
      </c>
      <c r="Z9">
        <f t="shared" si="2"/>
        <v>0</v>
      </c>
      <c r="AA9">
        <f t="shared" si="3"/>
        <v>0</v>
      </c>
      <c r="AB9">
        <f t="shared" si="4"/>
        <v>0</v>
      </c>
    </row>
    <row r="11" spans="1:28">
      <c r="E11">
        <f>SUM(E3:E10)</f>
        <v>69</v>
      </c>
      <c r="F11">
        <f t="shared" ref="F11:V11" si="5">SUM(F3:F10)</f>
        <v>68</v>
      </c>
      <c r="G11">
        <f t="shared" si="5"/>
        <v>68</v>
      </c>
      <c r="H11">
        <f t="shared" si="5"/>
        <v>69</v>
      </c>
      <c r="I11">
        <f t="shared" si="5"/>
        <v>68</v>
      </c>
      <c r="J11">
        <f t="shared" si="5"/>
        <v>68</v>
      </c>
      <c r="K11">
        <f t="shared" si="5"/>
        <v>69</v>
      </c>
      <c r="L11">
        <f t="shared" si="5"/>
        <v>68</v>
      </c>
      <c r="M11">
        <f t="shared" si="5"/>
        <v>68</v>
      </c>
      <c r="N11">
        <f t="shared" si="5"/>
        <v>0</v>
      </c>
      <c r="O11">
        <f t="shared" si="5"/>
        <v>0</v>
      </c>
      <c r="P11">
        <f t="shared" si="5"/>
        <v>0</v>
      </c>
      <c r="Q11">
        <f t="shared" si="5"/>
        <v>0</v>
      </c>
      <c r="R11">
        <f t="shared" si="5"/>
        <v>0</v>
      </c>
      <c r="S11">
        <f t="shared" si="5"/>
        <v>0</v>
      </c>
      <c r="T11">
        <f t="shared" si="5"/>
        <v>0</v>
      </c>
      <c r="U11">
        <f t="shared" si="5"/>
        <v>0</v>
      </c>
      <c r="V11">
        <f t="shared" si="5"/>
        <v>0</v>
      </c>
    </row>
    <row r="16" spans="1:28">
      <c r="A16" s="3"/>
      <c r="B16" t="s">
        <v>43</v>
      </c>
    </row>
    <row r="17" spans="1:2">
      <c r="A17" s="2"/>
      <c r="B17" t="s">
        <v>44</v>
      </c>
    </row>
    <row r="18" spans="1:2">
      <c r="A18" s="4"/>
      <c r="B18" t="s">
        <v>45</v>
      </c>
    </row>
    <row r="19" spans="1:2">
      <c r="A19" s="6"/>
      <c r="B19" t="s">
        <v>46</v>
      </c>
    </row>
    <row r="22" spans="1:2">
      <c r="A22" t="s">
        <v>47</v>
      </c>
    </row>
  </sheetData>
  <sortState xmlns:xlrd2="http://schemas.microsoft.com/office/spreadsheetml/2017/richdata2" ref="B3:X9">
    <sortCondition descending="1" ref="X3:X9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B30"/>
  <sheetViews>
    <sheetView zoomScale="75" zoomScaleNormal="75" workbookViewId="0">
      <selection activeCell="B3" sqref="B3:M14"/>
    </sheetView>
  </sheetViews>
  <sheetFormatPr defaultRowHeight="15"/>
  <cols>
    <col min="3" max="3" width="18.5703125" bestFit="1" customWidth="1"/>
    <col min="4" max="4" width="16.140625" bestFit="1" customWidth="1"/>
    <col min="14" max="22" width="11.85546875" customWidth="1"/>
    <col min="23" max="23" width="6" customWidth="1"/>
    <col min="24" max="25" width="11.85546875" customWidth="1"/>
    <col min="27" max="30" width="12.140625" customWidth="1"/>
    <col min="31" max="31" width="9.42578125" customWidth="1"/>
  </cols>
  <sheetData>
    <row r="1" spans="1:2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</v>
      </c>
      <c r="O1" s="1" t="s">
        <v>11</v>
      </c>
      <c r="P1" s="1" t="s">
        <v>12</v>
      </c>
      <c r="Q1" s="1" t="s">
        <v>7</v>
      </c>
      <c r="R1" s="1" t="s">
        <v>8</v>
      </c>
      <c r="S1" s="1" t="s">
        <v>9</v>
      </c>
      <c r="T1" s="1" t="s">
        <v>13</v>
      </c>
      <c r="U1" s="1" t="s">
        <v>14</v>
      </c>
      <c r="V1" s="1" t="s">
        <v>15</v>
      </c>
      <c r="W1" s="1"/>
      <c r="X1" s="1" t="s">
        <v>16</v>
      </c>
      <c r="Y1" s="1" t="s">
        <v>17</v>
      </c>
      <c r="Z1" s="1" t="s">
        <v>18</v>
      </c>
      <c r="AA1" s="1" t="s">
        <v>19</v>
      </c>
      <c r="AB1" s="1" t="s">
        <v>20</v>
      </c>
    </row>
    <row r="3" spans="1:28">
      <c r="A3">
        <v>1</v>
      </c>
      <c r="B3">
        <v>111</v>
      </c>
      <c r="C3" t="s">
        <v>71</v>
      </c>
      <c r="D3" t="s">
        <v>72</v>
      </c>
      <c r="E3" s="4">
        <f>1+35+1</f>
        <v>37</v>
      </c>
      <c r="F3" s="2">
        <f>35+1</f>
        <v>36</v>
      </c>
      <c r="G3" s="2">
        <f>35+1</f>
        <v>36</v>
      </c>
      <c r="H3" s="4">
        <f>1+35+1</f>
        <v>37</v>
      </c>
      <c r="I3">
        <v>35</v>
      </c>
      <c r="J3">
        <v>29</v>
      </c>
      <c r="K3" s="4">
        <f>1+30+1</f>
        <v>32</v>
      </c>
      <c r="L3" s="2">
        <f>29+1</f>
        <v>30</v>
      </c>
      <c r="M3">
        <v>32</v>
      </c>
      <c r="X3">
        <f t="shared" ref="X3:X20" si="0">SUM(E3:W3)</f>
        <v>304</v>
      </c>
      <c r="Y3">
        <f>IF(ISERROR(SMALL($E3:$V3,1)),0,MAX(SMALL($E3:$V3,1),0))</f>
        <v>29</v>
      </c>
      <c r="Z3">
        <f>IF(ISERROR(SMALL($E3:$V3,2)),0,MAX(SMALL($E3:$V3,2),0))</f>
        <v>30</v>
      </c>
      <c r="AA3">
        <f>IF(ISERROR(SMALL($E3:$V3,3)),0,MAX(SMALL($E3:$V3,3),0))</f>
        <v>32</v>
      </c>
      <c r="AB3">
        <f>+X3-Y3-Z3-AA3</f>
        <v>213</v>
      </c>
    </row>
    <row r="4" spans="1:28">
      <c r="A4">
        <v>2</v>
      </c>
      <c r="B4">
        <v>117</v>
      </c>
      <c r="C4" t="s">
        <v>73</v>
      </c>
      <c r="D4" t="s">
        <v>72</v>
      </c>
      <c r="E4">
        <v>32</v>
      </c>
      <c r="F4">
        <v>32</v>
      </c>
      <c r="G4">
        <v>29</v>
      </c>
      <c r="H4">
        <v>32</v>
      </c>
      <c r="I4" s="2">
        <f>22+1</f>
        <v>23</v>
      </c>
      <c r="J4" s="2">
        <f>30+1</f>
        <v>31</v>
      </c>
      <c r="K4">
        <v>35</v>
      </c>
      <c r="L4">
        <v>35</v>
      </c>
      <c r="M4">
        <v>30</v>
      </c>
      <c r="X4">
        <f t="shared" si="0"/>
        <v>279</v>
      </c>
      <c r="Y4">
        <f t="shared" ref="Y4:Y20" si="1">IF(ISERROR(SMALL($E4:$V4,1)),0,MAX(SMALL($E4:$V4,1),0))</f>
        <v>23</v>
      </c>
      <c r="Z4">
        <f t="shared" ref="Z4:Z20" si="2">IF(ISERROR(SMALL($E4:$V4,2)),0,MAX(SMALL($E4:$V4,2),0))</f>
        <v>29</v>
      </c>
      <c r="AA4">
        <f t="shared" ref="AA4:AA20" si="3">IF(ISERROR(SMALL($E4:$V4,3)),0,MAX(SMALL($E4:$V4,3),0))</f>
        <v>30</v>
      </c>
      <c r="AB4">
        <f t="shared" ref="AB4:AB20" si="4">+X4-Y4-Z4-AA4</f>
        <v>197</v>
      </c>
    </row>
    <row r="5" spans="1:28">
      <c r="A5">
        <v>3</v>
      </c>
      <c r="B5">
        <v>136</v>
      </c>
      <c r="C5" t="s">
        <v>74</v>
      </c>
      <c r="D5" t="s">
        <v>72</v>
      </c>
      <c r="E5">
        <v>22</v>
      </c>
      <c r="F5">
        <v>22</v>
      </c>
      <c r="G5">
        <v>30</v>
      </c>
      <c r="H5">
        <v>30</v>
      </c>
      <c r="I5">
        <v>32</v>
      </c>
      <c r="J5">
        <v>35</v>
      </c>
      <c r="K5">
        <v>29</v>
      </c>
      <c r="L5">
        <v>32</v>
      </c>
      <c r="M5">
        <v>35</v>
      </c>
      <c r="X5">
        <f t="shared" si="0"/>
        <v>267</v>
      </c>
      <c r="Y5">
        <f t="shared" si="1"/>
        <v>22</v>
      </c>
      <c r="Z5">
        <f t="shared" si="2"/>
        <v>22</v>
      </c>
      <c r="AA5">
        <f t="shared" si="3"/>
        <v>29</v>
      </c>
      <c r="AB5">
        <f t="shared" si="4"/>
        <v>194</v>
      </c>
    </row>
    <row r="6" spans="1:28">
      <c r="A6">
        <v>4</v>
      </c>
      <c r="B6">
        <v>104</v>
      </c>
      <c r="C6" t="s">
        <v>75</v>
      </c>
      <c r="D6" t="s">
        <v>72</v>
      </c>
      <c r="E6">
        <v>30</v>
      </c>
      <c r="F6">
        <v>30</v>
      </c>
      <c r="G6">
        <v>32</v>
      </c>
      <c r="H6">
        <v>28</v>
      </c>
      <c r="I6">
        <v>29</v>
      </c>
      <c r="J6">
        <v>28</v>
      </c>
      <c r="K6">
        <v>26</v>
      </c>
      <c r="L6">
        <v>27</v>
      </c>
      <c r="M6">
        <v>25</v>
      </c>
      <c r="X6">
        <f t="shared" si="0"/>
        <v>255</v>
      </c>
      <c r="Y6">
        <f t="shared" si="1"/>
        <v>25</v>
      </c>
      <c r="Z6">
        <f t="shared" si="2"/>
        <v>26</v>
      </c>
      <c r="AA6">
        <f t="shared" si="3"/>
        <v>27</v>
      </c>
      <c r="AB6">
        <f t="shared" si="4"/>
        <v>177</v>
      </c>
    </row>
    <row r="7" spans="1:28">
      <c r="A7">
        <v>5</v>
      </c>
      <c r="B7">
        <v>119</v>
      </c>
      <c r="C7" t="s">
        <v>76</v>
      </c>
      <c r="D7" t="s">
        <v>72</v>
      </c>
      <c r="E7">
        <v>29</v>
      </c>
      <c r="F7">
        <v>27</v>
      </c>
      <c r="G7">
        <v>27</v>
      </c>
      <c r="H7">
        <v>29</v>
      </c>
      <c r="I7">
        <v>27</v>
      </c>
      <c r="J7">
        <v>22</v>
      </c>
      <c r="K7">
        <v>32</v>
      </c>
      <c r="L7">
        <v>30</v>
      </c>
      <c r="M7">
        <v>24</v>
      </c>
      <c r="X7">
        <f t="shared" si="0"/>
        <v>247</v>
      </c>
      <c r="Y7">
        <f t="shared" si="1"/>
        <v>22</v>
      </c>
      <c r="Z7">
        <f t="shared" si="2"/>
        <v>24</v>
      </c>
      <c r="AA7">
        <f t="shared" si="3"/>
        <v>27</v>
      </c>
      <c r="AB7">
        <f t="shared" si="4"/>
        <v>174</v>
      </c>
    </row>
    <row r="8" spans="1:28">
      <c r="A8">
        <v>6</v>
      </c>
      <c r="B8">
        <v>134</v>
      </c>
      <c r="C8" t="s">
        <v>77</v>
      </c>
      <c r="D8" t="s">
        <v>72</v>
      </c>
      <c r="E8">
        <v>27</v>
      </c>
      <c r="F8">
        <v>28</v>
      </c>
      <c r="G8">
        <v>25</v>
      </c>
      <c r="H8">
        <v>27</v>
      </c>
      <c r="I8">
        <v>28</v>
      </c>
      <c r="J8">
        <v>27</v>
      </c>
      <c r="K8">
        <v>28</v>
      </c>
      <c r="L8">
        <v>28</v>
      </c>
      <c r="M8">
        <v>23</v>
      </c>
      <c r="X8">
        <f t="shared" si="0"/>
        <v>241</v>
      </c>
      <c r="Y8">
        <f t="shared" si="1"/>
        <v>23</v>
      </c>
      <c r="Z8">
        <f t="shared" si="2"/>
        <v>25</v>
      </c>
      <c r="AA8">
        <f t="shared" si="3"/>
        <v>27</v>
      </c>
      <c r="AB8">
        <f t="shared" si="4"/>
        <v>166</v>
      </c>
    </row>
    <row r="9" spans="1:28">
      <c r="A9">
        <v>7</v>
      </c>
      <c r="B9">
        <v>135</v>
      </c>
      <c r="C9" t="s">
        <v>78</v>
      </c>
      <c r="D9" t="s">
        <v>72</v>
      </c>
      <c r="E9">
        <v>24</v>
      </c>
      <c r="F9">
        <v>24</v>
      </c>
      <c r="G9">
        <v>24</v>
      </c>
      <c r="H9">
        <v>26</v>
      </c>
      <c r="I9">
        <v>30</v>
      </c>
      <c r="J9">
        <v>32</v>
      </c>
      <c r="K9">
        <v>25</v>
      </c>
      <c r="L9">
        <v>25</v>
      </c>
      <c r="M9">
        <v>29</v>
      </c>
      <c r="X9">
        <f t="shared" si="0"/>
        <v>239</v>
      </c>
      <c r="Y9">
        <f t="shared" si="1"/>
        <v>24</v>
      </c>
      <c r="Z9">
        <f t="shared" si="2"/>
        <v>24</v>
      </c>
      <c r="AA9">
        <f t="shared" si="3"/>
        <v>24</v>
      </c>
      <c r="AB9">
        <f t="shared" si="4"/>
        <v>167</v>
      </c>
    </row>
    <row r="10" spans="1:28">
      <c r="A10">
        <v>8</v>
      </c>
      <c r="B10">
        <v>124</v>
      </c>
      <c r="C10" t="s">
        <v>79</v>
      </c>
      <c r="D10" t="s">
        <v>72</v>
      </c>
      <c r="E10">
        <v>28</v>
      </c>
      <c r="F10">
        <v>29</v>
      </c>
      <c r="G10">
        <v>28</v>
      </c>
      <c r="H10">
        <v>24</v>
      </c>
      <c r="I10">
        <v>26</v>
      </c>
      <c r="J10">
        <v>26</v>
      </c>
      <c r="K10">
        <v>22</v>
      </c>
      <c r="L10">
        <v>26</v>
      </c>
      <c r="M10">
        <v>26</v>
      </c>
      <c r="X10">
        <f t="shared" si="0"/>
        <v>235</v>
      </c>
      <c r="Y10">
        <f t="shared" si="1"/>
        <v>22</v>
      </c>
      <c r="Z10">
        <f t="shared" si="2"/>
        <v>24</v>
      </c>
      <c r="AA10">
        <f t="shared" si="3"/>
        <v>26</v>
      </c>
      <c r="AB10">
        <f t="shared" si="4"/>
        <v>163</v>
      </c>
    </row>
    <row r="11" spans="1:28">
      <c r="A11">
        <v>9</v>
      </c>
      <c r="B11">
        <v>116</v>
      </c>
      <c r="C11" t="s">
        <v>80</v>
      </c>
      <c r="D11" t="s">
        <v>72</v>
      </c>
      <c r="E11">
        <v>26</v>
      </c>
      <c r="F11">
        <v>26</v>
      </c>
      <c r="G11">
        <v>26</v>
      </c>
      <c r="H11">
        <v>25</v>
      </c>
      <c r="I11">
        <v>24</v>
      </c>
      <c r="J11">
        <v>24</v>
      </c>
      <c r="K11">
        <v>23</v>
      </c>
      <c r="L11">
        <v>22</v>
      </c>
      <c r="M11">
        <v>22</v>
      </c>
      <c r="X11">
        <f t="shared" si="0"/>
        <v>218</v>
      </c>
      <c r="Y11">
        <f t="shared" si="1"/>
        <v>22</v>
      </c>
      <c r="Z11">
        <f t="shared" si="2"/>
        <v>22</v>
      </c>
      <c r="AA11">
        <f t="shared" si="3"/>
        <v>23</v>
      </c>
      <c r="AB11">
        <f t="shared" si="4"/>
        <v>151</v>
      </c>
    </row>
    <row r="12" spans="1:28">
      <c r="A12">
        <v>10</v>
      </c>
      <c r="B12">
        <v>74</v>
      </c>
      <c r="C12" t="s">
        <v>81</v>
      </c>
      <c r="D12" t="s">
        <v>72</v>
      </c>
      <c r="E12">
        <v>25</v>
      </c>
      <c r="F12">
        <v>25</v>
      </c>
      <c r="G12">
        <v>23</v>
      </c>
      <c r="H12">
        <v>23</v>
      </c>
      <c r="I12">
        <v>23</v>
      </c>
      <c r="J12">
        <v>23</v>
      </c>
      <c r="K12">
        <v>24</v>
      </c>
      <c r="L12">
        <v>23</v>
      </c>
      <c r="M12">
        <v>28</v>
      </c>
      <c r="X12">
        <f t="shared" si="0"/>
        <v>217</v>
      </c>
      <c r="Y12">
        <f t="shared" si="1"/>
        <v>23</v>
      </c>
      <c r="Z12">
        <f t="shared" si="2"/>
        <v>23</v>
      </c>
      <c r="AA12">
        <f t="shared" si="3"/>
        <v>23</v>
      </c>
      <c r="AB12">
        <f t="shared" si="4"/>
        <v>148</v>
      </c>
    </row>
    <row r="13" spans="1:28">
      <c r="A13">
        <v>11</v>
      </c>
      <c r="B13">
        <v>133</v>
      </c>
      <c r="C13" t="s">
        <v>82</v>
      </c>
      <c r="D13" t="s">
        <v>72</v>
      </c>
      <c r="E13">
        <v>23</v>
      </c>
      <c r="F13">
        <v>23</v>
      </c>
      <c r="G13">
        <v>22</v>
      </c>
      <c r="H13">
        <v>22</v>
      </c>
      <c r="I13">
        <v>25</v>
      </c>
      <c r="J13">
        <v>25</v>
      </c>
      <c r="K13">
        <v>27</v>
      </c>
      <c r="L13">
        <v>21</v>
      </c>
      <c r="M13" s="2">
        <f>27+1</f>
        <v>28</v>
      </c>
      <c r="X13">
        <f t="shared" si="0"/>
        <v>216</v>
      </c>
      <c r="Y13">
        <f t="shared" si="1"/>
        <v>21</v>
      </c>
      <c r="Z13">
        <f t="shared" si="2"/>
        <v>22</v>
      </c>
      <c r="AA13">
        <f t="shared" si="3"/>
        <v>22</v>
      </c>
      <c r="AB13">
        <f t="shared" si="4"/>
        <v>151</v>
      </c>
    </row>
    <row r="14" spans="1:28">
      <c r="A14">
        <v>12</v>
      </c>
      <c r="B14">
        <v>118</v>
      </c>
      <c r="C14" t="s">
        <v>83</v>
      </c>
      <c r="D14" t="s">
        <v>72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21</v>
      </c>
      <c r="L14">
        <v>24</v>
      </c>
      <c r="M14" s="6" t="s">
        <v>46</v>
      </c>
      <c r="X14">
        <f t="shared" si="0"/>
        <v>45</v>
      </c>
      <c r="Y14">
        <f t="shared" si="1"/>
        <v>0</v>
      </c>
      <c r="Z14">
        <f t="shared" si="2"/>
        <v>0</v>
      </c>
      <c r="AA14">
        <f t="shared" si="3"/>
        <v>0</v>
      </c>
      <c r="AB14">
        <f t="shared" si="4"/>
        <v>45</v>
      </c>
    </row>
    <row r="15" spans="1:28">
      <c r="A15">
        <v>13</v>
      </c>
      <c r="B15">
        <v>145</v>
      </c>
      <c r="C15" t="s">
        <v>84</v>
      </c>
      <c r="D15" t="s">
        <v>72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20</v>
      </c>
      <c r="L15">
        <v>0</v>
      </c>
      <c r="M15">
        <v>0</v>
      </c>
      <c r="X15">
        <f t="shared" si="0"/>
        <v>20</v>
      </c>
      <c r="Y15">
        <f t="shared" si="1"/>
        <v>0</v>
      </c>
      <c r="Z15">
        <f t="shared" si="2"/>
        <v>0</v>
      </c>
      <c r="AA15">
        <f t="shared" si="3"/>
        <v>0</v>
      </c>
      <c r="AB15">
        <f t="shared" si="4"/>
        <v>20</v>
      </c>
    </row>
    <row r="16" spans="1:28">
      <c r="A16">
        <v>14</v>
      </c>
      <c r="B16">
        <v>190</v>
      </c>
      <c r="C16" t="s">
        <v>85</v>
      </c>
      <c r="D16" t="s">
        <v>72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X16">
        <f t="shared" si="0"/>
        <v>0</v>
      </c>
      <c r="Y16">
        <f t="shared" si="1"/>
        <v>0</v>
      </c>
      <c r="Z16">
        <f t="shared" si="2"/>
        <v>0</v>
      </c>
      <c r="AA16">
        <f t="shared" si="3"/>
        <v>0</v>
      </c>
      <c r="AB16">
        <f t="shared" si="4"/>
        <v>0</v>
      </c>
    </row>
    <row r="17" spans="1:28">
      <c r="A17">
        <v>15</v>
      </c>
      <c r="B17">
        <v>191</v>
      </c>
      <c r="C17" t="s">
        <v>86</v>
      </c>
      <c r="D17" t="s">
        <v>72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X17">
        <f t="shared" si="0"/>
        <v>0</v>
      </c>
      <c r="Y17">
        <f t="shared" si="1"/>
        <v>0</v>
      </c>
      <c r="Z17">
        <f t="shared" si="2"/>
        <v>0</v>
      </c>
      <c r="AA17">
        <f t="shared" si="3"/>
        <v>0</v>
      </c>
      <c r="AB17">
        <f t="shared" si="4"/>
        <v>0</v>
      </c>
    </row>
    <row r="18" spans="1:28">
      <c r="A18">
        <v>16</v>
      </c>
      <c r="B18">
        <v>146</v>
      </c>
      <c r="C18" t="s">
        <v>87</v>
      </c>
      <c r="D18" t="s">
        <v>72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X18">
        <f t="shared" si="0"/>
        <v>0</v>
      </c>
      <c r="Y18">
        <f t="shared" si="1"/>
        <v>0</v>
      </c>
      <c r="Z18">
        <f t="shared" si="2"/>
        <v>0</v>
      </c>
      <c r="AA18">
        <f t="shared" si="3"/>
        <v>0</v>
      </c>
      <c r="AB18">
        <f t="shared" si="4"/>
        <v>0</v>
      </c>
    </row>
    <row r="19" spans="1:28">
      <c r="A19">
        <v>17</v>
      </c>
      <c r="B19">
        <v>198</v>
      </c>
      <c r="C19" t="s">
        <v>88</v>
      </c>
      <c r="D19" t="s">
        <v>72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X19">
        <f t="shared" si="0"/>
        <v>0</v>
      </c>
      <c r="Y19">
        <f t="shared" si="1"/>
        <v>0</v>
      </c>
      <c r="Z19">
        <f t="shared" si="2"/>
        <v>0</v>
      </c>
      <c r="AA19">
        <f t="shared" si="3"/>
        <v>0</v>
      </c>
      <c r="AB19">
        <f t="shared" si="4"/>
        <v>0</v>
      </c>
    </row>
    <row r="20" spans="1:28">
      <c r="A20">
        <v>18</v>
      </c>
      <c r="B20" t="s">
        <v>64</v>
      </c>
      <c r="C20" t="s">
        <v>89</v>
      </c>
      <c r="D20" t="s">
        <v>72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X20">
        <f t="shared" si="0"/>
        <v>0</v>
      </c>
      <c r="Y20">
        <f t="shared" si="1"/>
        <v>0</v>
      </c>
      <c r="Z20">
        <f t="shared" si="2"/>
        <v>0</v>
      </c>
      <c r="AA20">
        <f t="shared" si="3"/>
        <v>0</v>
      </c>
      <c r="AB20">
        <f t="shared" si="4"/>
        <v>0</v>
      </c>
    </row>
    <row r="22" spans="1:28">
      <c r="E22">
        <f>SUM(E3:E21)</f>
        <v>303</v>
      </c>
      <c r="F22">
        <f t="shared" ref="F22:V22" si="5">SUM(F3:F21)</f>
        <v>302</v>
      </c>
      <c r="G22">
        <f t="shared" si="5"/>
        <v>302</v>
      </c>
      <c r="H22">
        <f t="shared" si="5"/>
        <v>303</v>
      </c>
      <c r="I22">
        <f t="shared" si="5"/>
        <v>302</v>
      </c>
      <c r="J22">
        <f t="shared" si="5"/>
        <v>302</v>
      </c>
      <c r="K22">
        <f t="shared" si="5"/>
        <v>344</v>
      </c>
      <c r="L22">
        <f t="shared" si="5"/>
        <v>323</v>
      </c>
      <c r="M22">
        <f t="shared" si="5"/>
        <v>302</v>
      </c>
      <c r="N22">
        <f t="shared" si="5"/>
        <v>0</v>
      </c>
      <c r="O22">
        <f t="shared" si="5"/>
        <v>0</v>
      </c>
      <c r="P22">
        <f t="shared" si="5"/>
        <v>0</v>
      </c>
      <c r="Q22">
        <f t="shared" si="5"/>
        <v>0</v>
      </c>
      <c r="R22">
        <f t="shared" si="5"/>
        <v>0</v>
      </c>
      <c r="S22">
        <f t="shared" si="5"/>
        <v>0</v>
      </c>
      <c r="T22">
        <f t="shared" si="5"/>
        <v>0</v>
      </c>
      <c r="U22">
        <f t="shared" si="5"/>
        <v>0</v>
      </c>
      <c r="V22">
        <f t="shared" si="5"/>
        <v>0</v>
      </c>
    </row>
    <row r="24" spans="1:28">
      <c r="A24" s="3"/>
      <c r="B24" t="s">
        <v>43</v>
      </c>
    </row>
    <row r="25" spans="1:28">
      <c r="A25" s="2"/>
      <c r="B25" t="s">
        <v>44</v>
      </c>
    </row>
    <row r="26" spans="1:28">
      <c r="A26" s="4"/>
      <c r="B26" t="s">
        <v>45</v>
      </c>
    </row>
    <row r="27" spans="1:28">
      <c r="A27" s="6"/>
      <c r="B27" t="s">
        <v>46</v>
      </c>
    </row>
    <row r="30" spans="1:28">
      <c r="A30" t="s">
        <v>47</v>
      </c>
    </row>
  </sheetData>
  <sortState xmlns:xlrd2="http://schemas.microsoft.com/office/spreadsheetml/2017/richdata2" ref="B3:X20">
    <sortCondition descending="1" ref="X3:X20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E45"/>
  <sheetViews>
    <sheetView zoomScale="75" zoomScaleNormal="75" workbookViewId="0">
      <selection activeCell="B3" sqref="B3:M17"/>
    </sheetView>
  </sheetViews>
  <sheetFormatPr defaultRowHeight="15"/>
  <cols>
    <col min="3" max="3" width="22.42578125" bestFit="1" customWidth="1"/>
    <col min="4" max="4" width="11.5703125" customWidth="1"/>
    <col min="14" max="25" width="11.85546875" customWidth="1"/>
    <col min="27" max="30" width="12.140625" customWidth="1"/>
    <col min="31" max="31" width="9.42578125" customWidth="1"/>
  </cols>
  <sheetData>
    <row r="1" spans="1:2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</v>
      </c>
      <c r="O1" s="1" t="s">
        <v>11</v>
      </c>
      <c r="P1" s="1" t="s">
        <v>12</v>
      </c>
      <c r="Q1" s="1" t="s">
        <v>7</v>
      </c>
      <c r="R1" s="1" t="s">
        <v>8</v>
      </c>
      <c r="S1" s="1" t="s">
        <v>9</v>
      </c>
      <c r="T1" s="1" t="s">
        <v>13</v>
      </c>
      <c r="U1" s="1" t="s">
        <v>14</v>
      </c>
      <c r="V1" s="1" t="s">
        <v>15</v>
      </c>
      <c r="W1" s="1"/>
      <c r="X1" s="1" t="s">
        <v>16</v>
      </c>
      <c r="Y1" s="1" t="s">
        <v>17</v>
      </c>
      <c r="Z1" s="1" t="s">
        <v>18</v>
      </c>
      <c r="AA1" s="1" t="s">
        <v>19</v>
      </c>
      <c r="AB1" s="1" t="s">
        <v>20</v>
      </c>
    </row>
    <row r="3" spans="1:28">
      <c r="A3">
        <v>1</v>
      </c>
      <c r="B3">
        <v>52</v>
      </c>
      <c r="C3" t="s">
        <v>90</v>
      </c>
      <c r="D3" t="s">
        <v>91</v>
      </c>
      <c r="E3" s="4">
        <f>1+35+1</f>
        <v>37</v>
      </c>
      <c r="F3" s="2">
        <f>32+1</f>
        <v>33</v>
      </c>
      <c r="G3">
        <v>20</v>
      </c>
      <c r="H3" s="3">
        <v>36</v>
      </c>
      <c r="I3">
        <v>35</v>
      </c>
      <c r="J3" s="2">
        <v>36</v>
      </c>
      <c r="K3">
        <v>30</v>
      </c>
      <c r="L3">
        <v>30</v>
      </c>
      <c r="M3">
        <v>32</v>
      </c>
      <c r="X3">
        <f t="shared" ref="X3:X23" si="0">SUM(E3:W3)</f>
        <v>289</v>
      </c>
      <c r="Y3">
        <f>IF(ISERROR(SMALL($E3:$V3,1)),0,MAX(SMALL($E3:$V3,1),0))</f>
        <v>20</v>
      </c>
      <c r="Z3">
        <f>IF(ISERROR(SMALL($E3:$V3,2)),0,MAX(SMALL($E3:$V3,2),0))</f>
        <v>30</v>
      </c>
      <c r="AA3">
        <f>IF(ISERROR(SMALL($E3:$V3,3)),0,MAX(SMALL($E3:$V3,3),0))</f>
        <v>30</v>
      </c>
      <c r="AB3">
        <f>+X3-Y3-Z3-AA3</f>
        <v>209</v>
      </c>
    </row>
    <row r="4" spans="1:28">
      <c r="A4">
        <v>2</v>
      </c>
      <c r="B4">
        <v>7</v>
      </c>
      <c r="C4" t="s">
        <v>92</v>
      </c>
      <c r="D4" t="s">
        <v>91</v>
      </c>
      <c r="E4">
        <v>32</v>
      </c>
      <c r="F4">
        <v>27</v>
      </c>
      <c r="G4">
        <v>29</v>
      </c>
      <c r="H4">
        <v>32</v>
      </c>
      <c r="I4" s="2">
        <v>29</v>
      </c>
      <c r="J4">
        <v>20</v>
      </c>
      <c r="K4">
        <v>29</v>
      </c>
      <c r="L4">
        <v>29</v>
      </c>
      <c r="M4" s="2">
        <f>35+1</f>
        <v>36</v>
      </c>
      <c r="X4">
        <f t="shared" si="0"/>
        <v>263</v>
      </c>
      <c r="Y4">
        <f t="shared" ref="Y4:Y23" si="1">IF(ISERROR(SMALL($E4:$V4,1)),0,MAX(SMALL($E4:$V4,1),0))</f>
        <v>20</v>
      </c>
      <c r="Z4">
        <f t="shared" ref="Z4:Z23" si="2">IF(ISERROR(SMALL($E4:$V4,2)),0,MAX(SMALL($E4:$V4,2),0))</f>
        <v>27</v>
      </c>
      <c r="AA4">
        <f t="shared" ref="AA4:AA23" si="3">IF(ISERROR(SMALL($E4:$V4,3)),0,MAX(SMALL($E4:$V4,3),0))</f>
        <v>29</v>
      </c>
      <c r="AB4">
        <f t="shared" ref="AB4:AB21" si="4">+X4-Y4-Z4-AA4</f>
        <v>187</v>
      </c>
    </row>
    <row r="5" spans="1:28">
      <c r="A5">
        <v>3</v>
      </c>
      <c r="B5">
        <v>98</v>
      </c>
      <c r="C5" t="s">
        <v>93</v>
      </c>
      <c r="D5" t="s">
        <v>91</v>
      </c>
      <c r="E5">
        <v>26</v>
      </c>
      <c r="F5">
        <v>23</v>
      </c>
      <c r="G5">
        <v>25</v>
      </c>
      <c r="H5">
        <v>30</v>
      </c>
      <c r="I5">
        <v>30</v>
      </c>
      <c r="J5">
        <v>32</v>
      </c>
      <c r="K5">
        <v>35</v>
      </c>
      <c r="L5">
        <v>32</v>
      </c>
      <c r="M5">
        <v>28</v>
      </c>
      <c r="X5">
        <f t="shared" si="0"/>
        <v>261</v>
      </c>
      <c r="Y5">
        <f t="shared" si="1"/>
        <v>23</v>
      </c>
      <c r="Z5">
        <f t="shared" si="2"/>
        <v>25</v>
      </c>
      <c r="AA5">
        <f t="shared" si="3"/>
        <v>26</v>
      </c>
      <c r="AB5">
        <f t="shared" si="4"/>
        <v>187</v>
      </c>
    </row>
    <row r="6" spans="1:28">
      <c r="A6">
        <v>4</v>
      </c>
      <c r="B6">
        <v>42</v>
      </c>
      <c r="C6" t="s">
        <v>94</v>
      </c>
      <c r="D6" t="s">
        <v>91</v>
      </c>
      <c r="E6">
        <v>27</v>
      </c>
      <c r="F6">
        <v>35</v>
      </c>
      <c r="G6" s="2">
        <f>35+1</f>
        <v>36</v>
      </c>
      <c r="H6">
        <v>25</v>
      </c>
      <c r="I6">
        <v>27</v>
      </c>
      <c r="J6">
        <v>26</v>
      </c>
      <c r="K6">
        <v>27</v>
      </c>
      <c r="L6">
        <v>27</v>
      </c>
      <c r="M6">
        <v>27</v>
      </c>
      <c r="X6">
        <f t="shared" si="0"/>
        <v>257</v>
      </c>
      <c r="Y6">
        <f t="shared" si="1"/>
        <v>25</v>
      </c>
      <c r="Z6">
        <f t="shared" si="2"/>
        <v>26</v>
      </c>
      <c r="AA6">
        <f t="shared" si="3"/>
        <v>27</v>
      </c>
      <c r="AB6">
        <f t="shared" si="4"/>
        <v>179</v>
      </c>
    </row>
    <row r="7" spans="1:28">
      <c r="A7">
        <v>5</v>
      </c>
      <c r="B7">
        <v>2</v>
      </c>
      <c r="C7" t="s">
        <v>95</v>
      </c>
      <c r="D7" t="s">
        <v>91</v>
      </c>
      <c r="E7">
        <v>25</v>
      </c>
      <c r="F7">
        <v>29</v>
      </c>
      <c r="G7">
        <v>32</v>
      </c>
      <c r="H7" s="2">
        <v>30</v>
      </c>
      <c r="I7">
        <v>29</v>
      </c>
      <c r="J7">
        <v>30</v>
      </c>
      <c r="K7" s="4">
        <f>1+32+1</f>
        <v>34</v>
      </c>
      <c r="L7" s="2">
        <f>35+1</f>
        <v>36</v>
      </c>
      <c r="M7">
        <v>0</v>
      </c>
      <c r="X7">
        <f t="shared" si="0"/>
        <v>245</v>
      </c>
      <c r="Y7">
        <f t="shared" si="1"/>
        <v>0</v>
      </c>
      <c r="Z7">
        <f t="shared" si="2"/>
        <v>25</v>
      </c>
      <c r="AA7">
        <f t="shared" si="3"/>
        <v>29</v>
      </c>
      <c r="AB7">
        <f t="shared" si="4"/>
        <v>191</v>
      </c>
    </row>
    <row r="8" spans="1:28">
      <c r="A8">
        <v>6</v>
      </c>
      <c r="B8">
        <v>39</v>
      </c>
      <c r="C8" t="s">
        <v>96</v>
      </c>
      <c r="D8" t="s">
        <v>91</v>
      </c>
      <c r="E8">
        <v>30</v>
      </c>
      <c r="F8">
        <v>30</v>
      </c>
      <c r="G8">
        <v>30</v>
      </c>
      <c r="H8">
        <v>27</v>
      </c>
      <c r="I8">
        <v>26</v>
      </c>
      <c r="J8">
        <v>24</v>
      </c>
      <c r="K8">
        <v>24</v>
      </c>
      <c r="L8">
        <v>25</v>
      </c>
      <c r="M8">
        <v>29</v>
      </c>
      <c r="X8">
        <f t="shared" si="0"/>
        <v>245</v>
      </c>
      <c r="Y8">
        <f t="shared" si="1"/>
        <v>24</v>
      </c>
      <c r="Z8">
        <f t="shared" si="2"/>
        <v>24</v>
      </c>
      <c r="AA8">
        <f t="shared" si="3"/>
        <v>25</v>
      </c>
      <c r="AB8">
        <f t="shared" si="4"/>
        <v>172</v>
      </c>
    </row>
    <row r="9" spans="1:28">
      <c r="A9">
        <v>7</v>
      </c>
      <c r="B9">
        <v>37</v>
      </c>
      <c r="C9" t="s">
        <v>97</v>
      </c>
      <c r="D9" t="s">
        <v>91</v>
      </c>
      <c r="E9">
        <v>29</v>
      </c>
      <c r="F9">
        <v>19</v>
      </c>
      <c r="G9">
        <v>23</v>
      </c>
      <c r="H9">
        <v>26</v>
      </c>
      <c r="I9">
        <v>32</v>
      </c>
      <c r="J9">
        <v>29</v>
      </c>
      <c r="K9">
        <v>28</v>
      </c>
      <c r="L9">
        <v>28</v>
      </c>
      <c r="M9">
        <v>30</v>
      </c>
      <c r="X9">
        <f t="shared" si="0"/>
        <v>244</v>
      </c>
      <c r="Y9">
        <f t="shared" si="1"/>
        <v>19</v>
      </c>
      <c r="Z9">
        <f t="shared" si="2"/>
        <v>23</v>
      </c>
      <c r="AA9">
        <f t="shared" si="3"/>
        <v>26</v>
      </c>
      <c r="AB9">
        <f t="shared" si="4"/>
        <v>176</v>
      </c>
    </row>
    <row r="10" spans="1:28">
      <c r="A10">
        <v>8</v>
      </c>
      <c r="B10">
        <v>10</v>
      </c>
      <c r="C10" t="s">
        <v>98</v>
      </c>
      <c r="D10" t="s">
        <v>91</v>
      </c>
      <c r="E10">
        <v>24</v>
      </c>
      <c r="F10">
        <v>26</v>
      </c>
      <c r="G10">
        <v>28</v>
      </c>
      <c r="H10">
        <v>28</v>
      </c>
      <c r="I10">
        <v>25</v>
      </c>
      <c r="J10">
        <v>28</v>
      </c>
      <c r="K10">
        <v>26</v>
      </c>
      <c r="L10">
        <v>24</v>
      </c>
      <c r="M10">
        <v>26</v>
      </c>
      <c r="X10">
        <f t="shared" si="0"/>
        <v>235</v>
      </c>
      <c r="Y10">
        <f t="shared" si="1"/>
        <v>24</v>
      </c>
      <c r="Z10">
        <f t="shared" si="2"/>
        <v>24</v>
      </c>
      <c r="AA10">
        <f t="shared" si="3"/>
        <v>25</v>
      </c>
      <c r="AB10">
        <f t="shared" si="4"/>
        <v>162</v>
      </c>
    </row>
    <row r="11" spans="1:28">
      <c r="A11">
        <v>9</v>
      </c>
      <c r="B11">
        <v>28</v>
      </c>
      <c r="C11" t="s">
        <v>99</v>
      </c>
      <c r="D11" t="s">
        <v>91</v>
      </c>
      <c r="E11">
        <v>28</v>
      </c>
      <c r="F11">
        <v>28</v>
      </c>
      <c r="G11">
        <v>27</v>
      </c>
      <c r="H11">
        <v>23</v>
      </c>
      <c r="I11">
        <v>24</v>
      </c>
      <c r="J11">
        <v>27</v>
      </c>
      <c r="K11">
        <v>25</v>
      </c>
      <c r="L11">
        <v>26</v>
      </c>
      <c r="M11">
        <v>24</v>
      </c>
      <c r="X11">
        <f t="shared" si="0"/>
        <v>232</v>
      </c>
      <c r="Y11">
        <f t="shared" si="1"/>
        <v>23</v>
      </c>
      <c r="Z11">
        <f t="shared" si="2"/>
        <v>24</v>
      </c>
      <c r="AA11">
        <f t="shared" si="3"/>
        <v>24</v>
      </c>
      <c r="AB11">
        <f t="shared" si="4"/>
        <v>161</v>
      </c>
    </row>
    <row r="12" spans="1:28">
      <c r="A12">
        <v>10</v>
      </c>
      <c r="B12">
        <v>12</v>
      </c>
      <c r="C12" t="s">
        <v>100</v>
      </c>
      <c r="D12" t="s">
        <v>91</v>
      </c>
      <c r="E12">
        <v>21</v>
      </c>
      <c r="F12">
        <v>21</v>
      </c>
      <c r="G12">
        <v>21</v>
      </c>
      <c r="H12">
        <v>20</v>
      </c>
      <c r="I12">
        <v>20</v>
      </c>
      <c r="J12">
        <v>21</v>
      </c>
      <c r="K12">
        <v>19</v>
      </c>
      <c r="L12">
        <v>20</v>
      </c>
      <c r="M12">
        <v>25</v>
      </c>
      <c r="X12">
        <f t="shared" si="0"/>
        <v>188</v>
      </c>
      <c r="Y12">
        <f t="shared" si="1"/>
        <v>19</v>
      </c>
      <c r="Z12">
        <f t="shared" si="2"/>
        <v>20</v>
      </c>
      <c r="AA12">
        <f t="shared" si="3"/>
        <v>20</v>
      </c>
      <c r="AB12">
        <f t="shared" si="4"/>
        <v>129</v>
      </c>
    </row>
    <row r="13" spans="1:28">
      <c r="A13">
        <v>11</v>
      </c>
      <c r="B13">
        <v>26</v>
      </c>
      <c r="C13" t="s">
        <v>101</v>
      </c>
      <c r="D13" t="s">
        <v>91</v>
      </c>
      <c r="E13">
        <v>20</v>
      </c>
      <c r="F13">
        <v>25</v>
      </c>
      <c r="G13">
        <v>24</v>
      </c>
      <c r="H13">
        <v>21</v>
      </c>
      <c r="I13">
        <v>22</v>
      </c>
      <c r="J13">
        <v>23</v>
      </c>
      <c r="K13">
        <v>23</v>
      </c>
      <c r="L13">
        <v>23</v>
      </c>
      <c r="M13" s="6" t="s">
        <v>46</v>
      </c>
      <c r="X13">
        <f t="shared" si="0"/>
        <v>181</v>
      </c>
      <c r="Y13">
        <f t="shared" si="1"/>
        <v>20</v>
      </c>
      <c r="Z13">
        <f t="shared" si="2"/>
        <v>21</v>
      </c>
      <c r="AA13">
        <f t="shared" si="3"/>
        <v>22</v>
      </c>
      <c r="AB13">
        <f t="shared" si="4"/>
        <v>118</v>
      </c>
    </row>
    <row r="14" spans="1:28">
      <c r="A14">
        <v>12</v>
      </c>
      <c r="B14">
        <v>21</v>
      </c>
      <c r="C14" t="s">
        <v>102</v>
      </c>
      <c r="D14" t="s">
        <v>91</v>
      </c>
      <c r="E14">
        <v>23</v>
      </c>
      <c r="F14">
        <v>20</v>
      </c>
      <c r="G14">
        <v>22</v>
      </c>
      <c r="H14">
        <v>22</v>
      </c>
      <c r="I14">
        <v>21</v>
      </c>
      <c r="J14">
        <v>22</v>
      </c>
      <c r="K14">
        <v>22</v>
      </c>
      <c r="L14">
        <v>21</v>
      </c>
      <c r="M14" s="6" t="s">
        <v>46</v>
      </c>
      <c r="X14">
        <f t="shared" si="0"/>
        <v>173</v>
      </c>
      <c r="Y14">
        <f t="shared" si="1"/>
        <v>20</v>
      </c>
      <c r="Z14">
        <f t="shared" si="2"/>
        <v>21</v>
      </c>
      <c r="AA14">
        <f t="shared" si="3"/>
        <v>21</v>
      </c>
      <c r="AB14">
        <f t="shared" si="4"/>
        <v>111</v>
      </c>
    </row>
    <row r="15" spans="1:28">
      <c r="A15">
        <v>13</v>
      </c>
      <c r="B15">
        <v>3</v>
      </c>
      <c r="C15" t="s">
        <v>103</v>
      </c>
      <c r="D15" t="s">
        <v>91</v>
      </c>
      <c r="E15">
        <v>19</v>
      </c>
      <c r="F15">
        <v>24</v>
      </c>
      <c r="G15">
        <v>26</v>
      </c>
      <c r="H15">
        <v>24</v>
      </c>
      <c r="I15">
        <v>23</v>
      </c>
      <c r="J15">
        <v>25</v>
      </c>
      <c r="K15">
        <v>0</v>
      </c>
      <c r="L15">
        <v>0</v>
      </c>
      <c r="M15">
        <v>0</v>
      </c>
      <c r="X15">
        <f t="shared" si="0"/>
        <v>141</v>
      </c>
      <c r="Y15">
        <f t="shared" si="1"/>
        <v>0</v>
      </c>
      <c r="Z15">
        <f t="shared" si="2"/>
        <v>0</v>
      </c>
      <c r="AA15">
        <f t="shared" si="3"/>
        <v>0</v>
      </c>
      <c r="AB15">
        <f t="shared" si="4"/>
        <v>141</v>
      </c>
    </row>
    <row r="16" spans="1:28">
      <c r="A16">
        <v>14</v>
      </c>
      <c r="B16">
        <v>22</v>
      </c>
      <c r="C16" t="s">
        <v>104</v>
      </c>
      <c r="D16" t="s">
        <v>91</v>
      </c>
      <c r="E16">
        <v>22</v>
      </c>
      <c r="F16">
        <v>22</v>
      </c>
      <c r="G16">
        <v>19</v>
      </c>
      <c r="H16">
        <v>19</v>
      </c>
      <c r="I16">
        <v>0</v>
      </c>
      <c r="J16">
        <v>0</v>
      </c>
      <c r="K16">
        <v>0</v>
      </c>
      <c r="L16">
        <v>0</v>
      </c>
      <c r="M16">
        <v>0</v>
      </c>
      <c r="X16">
        <f t="shared" si="0"/>
        <v>82</v>
      </c>
      <c r="Y16">
        <f t="shared" si="1"/>
        <v>0</v>
      </c>
      <c r="Z16">
        <f t="shared" si="2"/>
        <v>0</v>
      </c>
      <c r="AA16">
        <f t="shared" si="3"/>
        <v>0</v>
      </c>
      <c r="AB16">
        <f t="shared" si="4"/>
        <v>82</v>
      </c>
    </row>
    <row r="17" spans="1:28">
      <c r="A17">
        <v>15</v>
      </c>
      <c r="B17">
        <v>54</v>
      </c>
      <c r="C17" t="s">
        <v>105</v>
      </c>
      <c r="D17" t="s">
        <v>91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21</v>
      </c>
      <c r="L17">
        <v>22</v>
      </c>
      <c r="M17" s="6" t="s">
        <v>46</v>
      </c>
      <c r="X17">
        <f t="shared" si="0"/>
        <v>43</v>
      </c>
      <c r="Y17">
        <f t="shared" si="1"/>
        <v>0</v>
      </c>
      <c r="Z17">
        <f t="shared" si="2"/>
        <v>0</v>
      </c>
      <c r="AA17">
        <f t="shared" si="3"/>
        <v>0</v>
      </c>
      <c r="AB17">
        <f t="shared" si="4"/>
        <v>43</v>
      </c>
    </row>
    <row r="18" spans="1:28">
      <c r="A18">
        <v>16</v>
      </c>
      <c r="B18">
        <v>13</v>
      </c>
      <c r="C18" t="s">
        <v>106</v>
      </c>
      <c r="D18" t="s">
        <v>91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20</v>
      </c>
      <c r="L18">
        <v>0</v>
      </c>
      <c r="M18">
        <v>0</v>
      </c>
      <c r="X18">
        <f t="shared" si="0"/>
        <v>20</v>
      </c>
      <c r="Y18">
        <f t="shared" si="1"/>
        <v>0</v>
      </c>
      <c r="Z18">
        <f t="shared" si="2"/>
        <v>0</v>
      </c>
      <c r="AA18">
        <f t="shared" si="3"/>
        <v>0</v>
      </c>
      <c r="AB18">
        <f t="shared" si="4"/>
        <v>20</v>
      </c>
    </row>
    <row r="19" spans="1:28">
      <c r="A19">
        <v>17</v>
      </c>
      <c r="B19">
        <v>19</v>
      </c>
      <c r="C19" t="s">
        <v>107</v>
      </c>
      <c r="D19" t="s">
        <v>91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X19">
        <f t="shared" si="0"/>
        <v>0</v>
      </c>
      <c r="Y19">
        <f t="shared" si="1"/>
        <v>0</v>
      </c>
      <c r="Z19">
        <f t="shared" si="2"/>
        <v>0</v>
      </c>
      <c r="AA19">
        <f t="shared" si="3"/>
        <v>0</v>
      </c>
      <c r="AB19">
        <f t="shared" si="4"/>
        <v>0</v>
      </c>
    </row>
    <row r="20" spans="1:28">
      <c r="A20">
        <v>18</v>
      </c>
      <c r="B20">
        <v>9</v>
      </c>
      <c r="C20" t="s">
        <v>108</v>
      </c>
      <c r="D20" t="s">
        <v>91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X20">
        <f t="shared" si="0"/>
        <v>0</v>
      </c>
      <c r="Y20">
        <f t="shared" si="1"/>
        <v>0</v>
      </c>
      <c r="Z20">
        <f t="shared" si="2"/>
        <v>0</v>
      </c>
      <c r="AA20">
        <f t="shared" si="3"/>
        <v>0</v>
      </c>
      <c r="AB20">
        <f t="shared" si="4"/>
        <v>0</v>
      </c>
    </row>
    <row r="21" spans="1:28">
      <c r="A21">
        <v>19</v>
      </c>
      <c r="B21">
        <v>24</v>
      </c>
      <c r="C21" t="s">
        <v>109</v>
      </c>
      <c r="D21" t="s">
        <v>91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X21">
        <f t="shared" si="0"/>
        <v>0</v>
      </c>
      <c r="Y21">
        <f t="shared" si="1"/>
        <v>0</v>
      </c>
      <c r="Z21">
        <f t="shared" si="2"/>
        <v>0</v>
      </c>
      <c r="AA21">
        <f t="shared" si="3"/>
        <v>0</v>
      </c>
      <c r="AB21">
        <f t="shared" si="4"/>
        <v>0</v>
      </c>
    </row>
    <row r="22" spans="1:28">
      <c r="A22">
        <v>20</v>
      </c>
      <c r="B22" t="s">
        <v>64</v>
      </c>
      <c r="C22" t="s">
        <v>110</v>
      </c>
      <c r="D22" t="s">
        <v>91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X22">
        <f t="shared" si="0"/>
        <v>0</v>
      </c>
      <c r="Y22">
        <f t="shared" si="1"/>
        <v>0</v>
      </c>
      <c r="Z22">
        <f t="shared" si="2"/>
        <v>0</v>
      </c>
      <c r="AA22">
        <f t="shared" si="3"/>
        <v>0</v>
      </c>
      <c r="AB22">
        <f t="shared" ref="AB22:AB23" si="5">+X22-Y22-Z22-AA22</f>
        <v>0</v>
      </c>
    </row>
    <row r="23" spans="1:28">
      <c r="A23">
        <v>21</v>
      </c>
      <c r="B23">
        <v>95</v>
      </c>
      <c r="C23" t="s">
        <v>111</v>
      </c>
      <c r="D23" t="s">
        <v>91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X23">
        <f t="shared" si="0"/>
        <v>0</v>
      </c>
      <c r="Y23">
        <f t="shared" si="1"/>
        <v>0</v>
      </c>
      <c r="Z23">
        <f t="shared" si="2"/>
        <v>0</v>
      </c>
      <c r="AA23">
        <f t="shared" si="3"/>
        <v>0</v>
      </c>
      <c r="AB23">
        <f t="shared" si="5"/>
        <v>0</v>
      </c>
    </row>
    <row r="25" spans="1:28">
      <c r="E25">
        <f>SUM(E3:E24)</f>
        <v>363</v>
      </c>
      <c r="F25">
        <f t="shared" ref="F25:V25" si="6">SUM(F3:F24)</f>
        <v>362</v>
      </c>
      <c r="G25">
        <f t="shared" si="6"/>
        <v>362</v>
      </c>
      <c r="H25">
        <f t="shared" si="6"/>
        <v>363</v>
      </c>
      <c r="I25">
        <f t="shared" si="6"/>
        <v>343</v>
      </c>
      <c r="J25">
        <f t="shared" si="6"/>
        <v>343</v>
      </c>
      <c r="K25">
        <f t="shared" si="6"/>
        <v>363</v>
      </c>
      <c r="L25">
        <f t="shared" si="6"/>
        <v>343</v>
      </c>
      <c r="M25">
        <f t="shared" si="6"/>
        <v>257</v>
      </c>
      <c r="N25">
        <f t="shared" si="6"/>
        <v>0</v>
      </c>
      <c r="O25">
        <f t="shared" si="6"/>
        <v>0</v>
      </c>
      <c r="P25">
        <f t="shared" si="6"/>
        <v>0</v>
      </c>
      <c r="Q25">
        <f t="shared" si="6"/>
        <v>0</v>
      </c>
      <c r="R25">
        <f t="shared" si="6"/>
        <v>0</v>
      </c>
      <c r="S25">
        <f t="shared" si="6"/>
        <v>0</v>
      </c>
      <c r="T25">
        <f t="shared" si="6"/>
        <v>0</v>
      </c>
      <c r="U25">
        <f t="shared" si="6"/>
        <v>0</v>
      </c>
      <c r="V25">
        <f t="shared" si="6"/>
        <v>0</v>
      </c>
    </row>
    <row r="29" spans="1:28">
      <c r="A29" s="1" t="s">
        <v>0</v>
      </c>
      <c r="B29" s="1" t="s">
        <v>1</v>
      </c>
      <c r="C29" s="1" t="s">
        <v>2</v>
      </c>
      <c r="D29" s="1" t="s">
        <v>3</v>
      </c>
      <c r="E29" s="1" t="s">
        <v>4</v>
      </c>
      <c r="F29" s="1" t="s">
        <v>5</v>
      </c>
      <c r="G29" s="1" t="s">
        <v>6</v>
      </c>
      <c r="H29" s="1" t="s">
        <v>4</v>
      </c>
      <c r="I29" s="1" t="s">
        <v>5</v>
      </c>
      <c r="J29" s="1" t="s">
        <v>6</v>
      </c>
      <c r="K29" s="1" t="s">
        <v>7</v>
      </c>
      <c r="L29" s="1" t="s">
        <v>8</v>
      </c>
      <c r="M29" s="1" t="s">
        <v>9</v>
      </c>
      <c r="N29" s="1" t="s">
        <v>10</v>
      </c>
      <c r="O29" s="1" t="s">
        <v>11</v>
      </c>
      <c r="P29" s="1" t="s">
        <v>12</v>
      </c>
      <c r="Q29" s="1" t="s">
        <v>7</v>
      </c>
      <c r="R29" s="1" t="s">
        <v>8</v>
      </c>
      <c r="S29" s="1" t="s">
        <v>9</v>
      </c>
      <c r="T29" s="1" t="s">
        <v>13</v>
      </c>
      <c r="U29" s="1" t="s">
        <v>14</v>
      </c>
      <c r="V29" s="1" t="s">
        <v>15</v>
      </c>
      <c r="W29" s="1"/>
      <c r="X29" s="1" t="s">
        <v>16</v>
      </c>
      <c r="Y29" s="1" t="s">
        <v>17</v>
      </c>
      <c r="Z29" s="1" t="s">
        <v>18</v>
      </c>
      <c r="AA29" s="1" t="s">
        <v>19</v>
      </c>
      <c r="AB29" s="1" t="s">
        <v>20</v>
      </c>
    </row>
    <row r="31" spans="1:28">
      <c r="A31">
        <v>1</v>
      </c>
      <c r="B31" s="7" t="s">
        <v>112</v>
      </c>
      <c r="C31" t="s">
        <v>113</v>
      </c>
      <c r="D31" t="s">
        <v>114</v>
      </c>
      <c r="E31" s="4">
        <f>1+35+1</f>
        <v>37</v>
      </c>
      <c r="F31" s="2">
        <f>35+1</f>
        <v>36</v>
      </c>
      <c r="G31" s="2">
        <f>35+1</f>
        <v>36</v>
      </c>
      <c r="H31" s="4">
        <v>37</v>
      </c>
      <c r="I31" s="2">
        <v>36</v>
      </c>
      <c r="J31" s="2">
        <v>36</v>
      </c>
      <c r="K31" s="4">
        <f>1+35+1</f>
        <v>37</v>
      </c>
      <c r="L31" s="2">
        <f>35+1</f>
        <v>36</v>
      </c>
      <c r="M31" s="2">
        <f>35+1</f>
        <v>36</v>
      </c>
      <c r="X31">
        <f t="shared" ref="X31:X34" si="7">SUM(E31:W31)</f>
        <v>327</v>
      </c>
      <c r="Y31">
        <f t="shared" ref="Y31:Y34" si="8">IF(ISERROR(SMALL($E31:$V31,1)),0,MAX(SMALL($E31:$V31,1),0))</f>
        <v>36</v>
      </c>
      <c r="Z31">
        <f t="shared" ref="Z31:Z34" si="9">IF(ISERROR(SMALL($E31:$V31,2)),0,MAX(SMALL($E31:$V31,2),0))</f>
        <v>36</v>
      </c>
      <c r="AA31">
        <f t="shared" ref="AA31:AA34" si="10">IF(ISERROR(SMALL($E31:$V31,3)),0,MAX(SMALL($E31:$V31,3),0))</f>
        <v>36</v>
      </c>
      <c r="AB31">
        <f t="shared" ref="AB31:AB34" si="11">+X31-Y31-Z31-AA31</f>
        <v>219</v>
      </c>
    </row>
    <row r="32" spans="1:28">
      <c r="A32">
        <v>2</v>
      </c>
      <c r="B32">
        <v>93</v>
      </c>
      <c r="C32" t="s">
        <v>115</v>
      </c>
      <c r="D32" t="s">
        <v>114</v>
      </c>
      <c r="E32">
        <v>32</v>
      </c>
      <c r="F32">
        <v>30</v>
      </c>
      <c r="G32">
        <v>32</v>
      </c>
      <c r="H32">
        <v>30</v>
      </c>
      <c r="I32">
        <v>32</v>
      </c>
      <c r="J32">
        <v>32</v>
      </c>
      <c r="K32">
        <v>32</v>
      </c>
      <c r="L32">
        <v>32</v>
      </c>
      <c r="M32">
        <v>32</v>
      </c>
      <c r="X32">
        <f t="shared" si="7"/>
        <v>284</v>
      </c>
      <c r="Y32">
        <f t="shared" si="8"/>
        <v>30</v>
      </c>
      <c r="Z32">
        <f t="shared" si="9"/>
        <v>30</v>
      </c>
      <c r="AA32">
        <f t="shared" si="10"/>
        <v>32</v>
      </c>
      <c r="AB32">
        <f t="shared" si="11"/>
        <v>192</v>
      </c>
    </row>
    <row r="33" spans="1:31">
      <c r="A33">
        <v>3</v>
      </c>
      <c r="B33">
        <v>99</v>
      </c>
      <c r="C33" t="s">
        <v>116</v>
      </c>
      <c r="D33" t="s">
        <v>114</v>
      </c>
      <c r="E33">
        <v>30</v>
      </c>
      <c r="F33">
        <v>32</v>
      </c>
      <c r="G33">
        <v>30</v>
      </c>
      <c r="H33">
        <v>32</v>
      </c>
      <c r="I33">
        <v>0</v>
      </c>
      <c r="J33">
        <v>30</v>
      </c>
      <c r="K33">
        <v>29</v>
      </c>
      <c r="L33">
        <v>29</v>
      </c>
      <c r="M33">
        <v>29</v>
      </c>
      <c r="X33">
        <f t="shared" si="7"/>
        <v>241</v>
      </c>
      <c r="Y33">
        <f t="shared" si="8"/>
        <v>0</v>
      </c>
      <c r="Z33">
        <f t="shared" si="9"/>
        <v>29</v>
      </c>
      <c r="AA33">
        <f t="shared" si="10"/>
        <v>29</v>
      </c>
      <c r="AB33">
        <f t="shared" si="11"/>
        <v>183</v>
      </c>
    </row>
    <row r="34" spans="1:31">
      <c r="A34">
        <v>4</v>
      </c>
      <c r="B34">
        <v>110</v>
      </c>
      <c r="C34" t="s">
        <v>117</v>
      </c>
      <c r="D34" t="s">
        <v>114</v>
      </c>
      <c r="E34">
        <v>29</v>
      </c>
      <c r="F34">
        <v>0</v>
      </c>
      <c r="G34">
        <v>0</v>
      </c>
      <c r="H34">
        <v>0</v>
      </c>
      <c r="I34">
        <v>0</v>
      </c>
      <c r="J34">
        <v>0</v>
      </c>
      <c r="K34">
        <v>30</v>
      </c>
      <c r="L34">
        <v>30</v>
      </c>
      <c r="M34">
        <v>30</v>
      </c>
      <c r="X34">
        <f t="shared" si="7"/>
        <v>119</v>
      </c>
      <c r="Y34">
        <f t="shared" si="8"/>
        <v>0</v>
      </c>
      <c r="Z34">
        <f t="shared" si="9"/>
        <v>0</v>
      </c>
      <c r="AA34">
        <f t="shared" si="10"/>
        <v>0</v>
      </c>
      <c r="AB34">
        <f t="shared" si="11"/>
        <v>119</v>
      </c>
    </row>
    <row r="35" spans="1:31">
      <c r="AC35" s="1"/>
      <c r="AD35" s="1"/>
      <c r="AE35" s="1"/>
    </row>
    <row r="36" spans="1:31">
      <c r="E36">
        <f>SUM(E31:E35)</f>
        <v>128</v>
      </c>
      <c r="F36">
        <f t="shared" ref="F36:V36" si="12">SUM(F31:F35)</f>
        <v>98</v>
      </c>
      <c r="G36">
        <f t="shared" si="12"/>
        <v>98</v>
      </c>
      <c r="H36">
        <f t="shared" si="12"/>
        <v>99</v>
      </c>
      <c r="I36">
        <f t="shared" si="12"/>
        <v>68</v>
      </c>
      <c r="J36">
        <f t="shared" si="12"/>
        <v>98</v>
      </c>
      <c r="K36">
        <f t="shared" si="12"/>
        <v>128</v>
      </c>
      <c r="L36">
        <f t="shared" si="12"/>
        <v>127</v>
      </c>
      <c r="M36">
        <f t="shared" si="12"/>
        <v>127</v>
      </c>
      <c r="N36">
        <f t="shared" si="12"/>
        <v>0</v>
      </c>
      <c r="O36">
        <f t="shared" si="12"/>
        <v>0</v>
      </c>
      <c r="P36">
        <f t="shared" si="12"/>
        <v>0</v>
      </c>
      <c r="Q36">
        <f t="shared" si="12"/>
        <v>0</v>
      </c>
      <c r="R36">
        <f t="shared" si="12"/>
        <v>0</v>
      </c>
      <c r="S36">
        <f t="shared" si="12"/>
        <v>0</v>
      </c>
      <c r="T36">
        <f t="shared" si="12"/>
        <v>0</v>
      </c>
      <c r="U36">
        <f t="shared" si="12"/>
        <v>0</v>
      </c>
      <c r="V36">
        <f t="shared" si="12"/>
        <v>0</v>
      </c>
    </row>
    <row r="39" spans="1:31">
      <c r="A39" s="3"/>
      <c r="B39" t="s">
        <v>43</v>
      </c>
    </row>
    <row r="40" spans="1:31">
      <c r="A40" s="2"/>
      <c r="B40" t="s">
        <v>44</v>
      </c>
    </row>
    <row r="41" spans="1:31">
      <c r="A41" s="4"/>
      <c r="B41" t="s">
        <v>45</v>
      </c>
    </row>
    <row r="42" spans="1:31">
      <c r="A42" s="6"/>
      <c r="B42" t="s">
        <v>46</v>
      </c>
    </row>
    <row r="45" spans="1:31">
      <c r="A45" t="s">
        <v>47</v>
      </c>
    </row>
  </sheetData>
  <sortState xmlns:xlrd2="http://schemas.microsoft.com/office/spreadsheetml/2017/richdata2" ref="B3:X23">
    <sortCondition descending="1" ref="X3:X23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B32"/>
  <sheetViews>
    <sheetView zoomScale="75" zoomScaleNormal="75" workbookViewId="0">
      <selection activeCell="U29" sqref="U29"/>
    </sheetView>
  </sheetViews>
  <sheetFormatPr defaultRowHeight="15"/>
  <cols>
    <col min="3" max="4" width="18.28515625" customWidth="1"/>
  </cols>
  <sheetData>
    <row r="1" spans="1:2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</v>
      </c>
      <c r="O1" s="1" t="s">
        <v>11</v>
      </c>
      <c r="P1" s="1" t="s">
        <v>12</v>
      </c>
      <c r="Q1" s="1" t="s">
        <v>7</v>
      </c>
      <c r="R1" s="1" t="s">
        <v>8</v>
      </c>
      <c r="S1" s="1" t="s">
        <v>9</v>
      </c>
      <c r="T1" s="1" t="s">
        <v>13</v>
      </c>
      <c r="U1" s="1" t="s">
        <v>14</v>
      </c>
      <c r="V1" s="1" t="s">
        <v>15</v>
      </c>
      <c r="W1" s="1"/>
      <c r="X1" s="1" t="s">
        <v>16</v>
      </c>
      <c r="Y1" s="1" t="s">
        <v>17</v>
      </c>
      <c r="Z1" s="1" t="s">
        <v>18</v>
      </c>
      <c r="AA1" s="1" t="s">
        <v>19</v>
      </c>
      <c r="AB1" s="1" t="s">
        <v>20</v>
      </c>
    </row>
    <row r="3" spans="1:28">
      <c r="A3">
        <v>1</v>
      </c>
      <c r="B3">
        <v>33</v>
      </c>
      <c r="C3" t="s">
        <v>118</v>
      </c>
      <c r="D3" t="s">
        <v>119</v>
      </c>
      <c r="E3" s="4">
        <v>37</v>
      </c>
      <c r="F3" s="2">
        <v>36</v>
      </c>
      <c r="G3" s="2">
        <v>36</v>
      </c>
      <c r="H3">
        <v>32</v>
      </c>
      <c r="I3">
        <v>30</v>
      </c>
      <c r="J3">
        <v>30</v>
      </c>
      <c r="K3">
        <v>28</v>
      </c>
      <c r="L3">
        <v>32</v>
      </c>
      <c r="M3" s="2">
        <f>32+1</f>
        <v>33</v>
      </c>
      <c r="X3">
        <f t="shared" ref="X3:X9" si="0">SUM(E3:W3)</f>
        <v>294</v>
      </c>
      <c r="Y3">
        <f t="shared" ref="Y3:Y9" si="1">IF(ISERROR(SMALL($E3:$V3,1)),0,MAX(SMALL($E3:$V3,1),0))</f>
        <v>28</v>
      </c>
      <c r="Z3">
        <f t="shared" ref="Z3:Z9" si="2">IF(ISERROR(SMALL($E3:$V3,2)),0,MAX(SMALL($E3:$V3,2),0))</f>
        <v>30</v>
      </c>
      <c r="AA3">
        <f t="shared" ref="AA3:AA9" si="3">IF(ISERROR(SMALL($E3:$V3,3)),0,MAX(SMALL($E3:$V3,3),0))</f>
        <v>30</v>
      </c>
      <c r="AB3">
        <f t="shared" ref="AB3:AB9" si="4">+X3-Y3-Z3-AA3</f>
        <v>206</v>
      </c>
    </row>
    <row r="4" spans="1:28">
      <c r="A4">
        <v>2</v>
      </c>
      <c r="B4">
        <v>66</v>
      </c>
      <c r="C4" t="s">
        <v>120</v>
      </c>
      <c r="D4" t="s">
        <v>119</v>
      </c>
      <c r="E4">
        <v>0</v>
      </c>
      <c r="F4">
        <v>0</v>
      </c>
      <c r="G4">
        <v>0</v>
      </c>
      <c r="H4" s="4">
        <v>37</v>
      </c>
      <c r="I4" s="2">
        <v>36</v>
      </c>
      <c r="J4" s="2">
        <v>36</v>
      </c>
      <c r="K4">
        <v>0</v>
      </c>
      <c r="L4">
        <v>0</v>
      </c>
      <c r="M4">
        <v>0</v>
      </c>
      <c r="X4">
        <f t="shared" si="0"/>
        <v>109</v>
      </c>
      <c r="Y4">
        <f t="shared" si="1"/>
        <v>0</v>
      </c>
      <c r="Z4">
        <f t="shared" si="2"/>
        <v>0</v>
      </c>
      <c r="AA4">
        <f t="shared" si="3"/>
        <v>0</v>
      </c>
      <c r="AB4">
        <f t="shared" si="4"/>
        <v>109</v>
      </c>
    </row>
    <row r="5" spans="1:28">
      <c r="A5">
        <v>3</v>
      </c>
      <c r="B5">
        <v>5</v>
      </c>
      <c r="C5" t="s">
        <v>121</v>
      </c>
      <c r="D5" t="s">
        <v>119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 s="4">
        <f>1+35+1</f>
        <v>37</v>
      </c>
      <c r="L5" s="2">
        <f>35+1</f>
        <v>36</v>
      </c>
      <c r="M5">
        <v>35</v>
      </c>
      <c r="X5">
        <f t="shared" si="0"/>
        <v>108</v>
      </c>
      <c r="Y5">
        <f t="shared" si="1"/>
        <v>0</v>
      </c>
      <c r="Z5">
        <f t="shared" si="2"/>
        <v>0</v>
      </c>
      <c r="AA5">
        <f t="shared" si="3"/>
        <v>0</v>
      </c>
      <c r="AB5">
        <f t="shared" si="4"/>
        <v>108</v>
      </c>
    </row>
    <row r="6" spans="1:28">
      <c r="A6">
        <v>4</v>
      </c>
      <c r="B6">
        <v>108</v>
      </c>
      <c r="C6" t="s">
        <v>122</v>
      </c>
      <c r="D6" t="s">
        <v>119</v>
      </c>
      <c r="E6">
        <v>0</v>
      </c>
      <c r="F6">
        <v>0</v>
      </c>
      <c r="G6">
        <v>0</v>
      </c>
      <c r="H6">
        <v>30</v>
      </c>
      <c r="I6">
        <v>32</v>
      </c>
      <c r="J6">
        <v>32</v>
      </c>
      <c r="K6">
        <v>0</v>
      </c>
      <c r="L6">
        <v>0</v>
      </c>
      <c r="M6">
        <v>0</v>
      </c>
      <c r="X6">
        <f t="shared" si="0"/>
        <v>94</v>
      </c>
      <c r="Y6">
        <f t="shared" si="1"/>
        <v>0</v>
      </c>
      <c r="Z6">
        <f t="shared" si="2"/>
        <v>0</v>
      </c>
      <c r="AA6">
        <f t="shared" si="3"/>
        <v>0</v>
      </c>
      <c r="AB6">
        <f t="shared" si="4"/>
        <v>94</v>
      </c>
    </row>
    <row r="7" spans="1:28">
      <c r="A7">
        <v>5</v>
      </c>
      <c r="B7">
        <v>81</v>
      </c>
      <c r="C7" t="s">
        <v>56</v>
      </c>
      <c r="D7" t="s">
        <v>119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32</v>
      </c>
      <c r="L7">
        <v>30</v>
      </c>
      <c r="M7">
        <v>30</v>
      </c>
      <c r="X7">
        <f t="shared" si="0"/>
        <v>92</v>
      </c>
      <c r="Y7">
        <f t="shared" si="1"/>
        <v>0</v>
      </c>
      <c r="Z7">
        <f t="shared" si="2"/>
        <v>0</v>
      </c>
      <c r="AA7">
        <f t="shared" si="3"/>
        <v>0</v>
      </c>
      <c r="AB7">
        <f t="shared" si="4"/>
        <v>92</v>
      </c>
    </row>
    <row r="8" spans="1:28">
      <c r="A8">
        <v>6</v>
      </c>
      <c r="B8">
        <v>186</v>
      </c>
      <c r="C8" t="s">
        <v>123</v>
      </c>
      <c r="D8" t="s">
        <v>119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30</v>
      </c>
      <c r="L8">
        <v>29</v>
      </c>
      <c r="M8">
        <v>29</v>
      </c>
      <c r="X8">
        <f t="shared" si="0"/>
        <v>88</v>
      </c>
      <c r="Y8">
        <f t="shared" si="1"/>
        <v>0</v>
      </c>
      <c r="Z8">
        <f t="shared" si="2"/>
        <v>0</v>
      </c>
      <c r="AA8">
        <f t="shared" si="3"/>
        <v>0</v>
      </c>
      <c r="AB8">
        <f t="shared" si="4"/>
        <v>88</v>
      </c>
    </row>
    <row r="9" spans="1:28">
      <c r="A9">
        <v>7</v>
      </c>
      <c r="B9">
        <v>202</v>
      </c>
      <c r="C9" t="s">
        <v>124</v>
      </c>
      <c r="D9" t="s">
        <v>119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29</v>
      </c>
      <c r="L9">
        <v>28</v>
      </c>
      <c r="M9">
        <v>0</v>
      </c>
      <c r="X9">
        <f t="shared" si="0"/>
        <v>57</v>
      </c>
      <c r="Y9">
        <f t="shared" si="1"/>
        <v>0</v>
      </c>
      <c r="Z9">
        <f t="shared" si="2"/>
        <v>0</v>
      </c>
      <c r="AA9">
        <f t="shared" si="3"/>
        <v>0</v>
      </c>
      <c r="AB9">
        <f t="shared" si="4"/>
        <v>57</v>
      </c>
    </row>
    <row r="11" spans="1:28">
      <c r="E11">
        <f>SUM(E3:E10)</f>
        <v>37</v>
      </c>
      <c r="F11">
        <f t="shared" ref="F11:V11" si="5">SUM(F3:F10)</f>
        <v>36</v>
      </c>
      <c r="G11">
        <f t="shared" si="5"/>
        <v>36</v>
      </c>
      <c r="H11">
        <f t="shared" si="5"/>
        <v>99</v>
      </c>
      <c r="I11">
        <f t="shared" si="5"/>
        <v>98</v>
      </c>
      <c r="J11">
        <f t="shared" si="5"/>
        <v>98</v>
      </c>
      <c r="K11">
        <f t="shared" si="5"/>
        <v>156</v>
      </c>
      <c r="L11">
        <f t="shared" si="5"/>
        <v>155</v>
      </c>
      <c r="M11">
        <f t="shared" si="5"/>
        <v>127</v>
      </c>
      <c r="N11">
        <f t="shared" si="5"/>
        <v>0</v>
      </c>
      <c r="O11">
        <f t="shared" si="5"/>
        <v>0</v>
      </c>
      <c r="P11">
        <f t="shared" si="5"/>
        <v>0</v>
      </c>
      <c r="Q11">
        <f t="shared" si="5"/>
        <v>0</v>
      </c>
      <c r="R11">
        <f t="shared" si="5"/>
        <v>0</v>
      </c>
      <c r="S11">
        <f t="shared" si="5"/>
        <v>0</v>
      </c>
      <c r="T11">
        <f t="shared" si="5"/>
        <v>0</v>
      </c>
      <c r="U11">
        <f t="shared" si="5"/>
        <v>0</v>
      </c>
      <c r="V11">
        <f t="shared" si="5"/>
        <v>0</v>
      </c>
    </row>
    <row r="14" spans="1:28">
      <c r="A14" s="1" t="s">
        <v>0</v>
      </c>
      <c r="B14" s="1" t="s">
        <v>1</v>
      </c>
      <c r="C14" s="1" t="s">
        <v>2</v>
      </c>
      <c r="D14" s="1" t="s">
        <v>3</v>
      </c>
      <c r="E14" s="1" t="s">
        <v>4</v>
      </c>
      <c r="F14" s="1" t="s">
        <v>5</v>
      </c>
      <c r="G14" s="1" t="s">
        <v>6</v>
      </c>
      <c r="H14" s="1" t="s">
        <v>4</v>
      </c>
      <c r="I14" s="1" t="s">
        <v>5</v>
      </c>
      <c r="J14" s="1" t="s">
        <v>6</v>
      </c>
      <c r="K14" s="1" t="s">
        <v>7</v>
      </c>
      <c r="L14" s="1" t="s">
        <v>8</v>
      </c>
      <c r="M14" s="1" t="s">
        <v>9</v>
      </c>
      <c r="N14" s="1" t="s">
        <v>10</v>
      </c>
      <c r="O14" s="1" t="s">
        <v>11</v>
      </c>
      <c r="P14" s="1" t="s">
        <v>12</v>
      </c>
      <c r="Q14" s="1" t="s">
        <v>7</v>
      </c>
      <c r="R14" s="1" t="s">
        <v>8</v>
      </c>
      <c r="S14" s="1" t="s">
        <v>9</v>
      </c>
      <c r="T14" s="1" t="s">
        <v>13</v>
      </c>
      <c r="U14" s="1" t="s">
        <v>14</v>
      </c>
      <c r="V14" s="1" t="s">
        <v>15</v>
      </c>
      <c r="W14" s="1"/>
      <c r="X14" s="1" t="s">
        <v>16</v>
      </c>
      <c r="Y14" s="1" t="s">
        <v>17</v>
      </c>
      <c r="Z14" s="1" t="s">
        <v>18</v>
      </c>
      <c r="AA14" s="1" t="s">
        <v>19</v>
      </c>
      <c r="AB14" s="1" t="s">
        <v>20</v>
      </c>
    </row>
    <row r="16" spans="1:28">
      <c r="A16">
        <v>1</v>
      </c>
      <c r="B16">
        <v>14</v>
      </c>
      <c r="C16" t="s">
        <v>125</v>
      </c>
      <c r="D16" t="s">
        <v>126</v>
      </c>
      <c r="E16" s="4">
        <v>37</v>
      </c>
      <c r="F16">
        <v>35</v>
      </c>
      <c r="G16">
        <v>35</v>
      </c>
      <c r="H16" s="4">
        <v>37</v>
      </c>
      <c r="I16" s="2">
        <v>36</v>
      </c>
      <c r="J16" s="2">
        <v>36</v>
      </c>
      <c r="K16">
        <v>0</v>
      </c>
      <c r="L16">
        <v>0</v>
      </c>
      <c r="M16">
        <v>0</v>
      </c>
      <c r="X16">
        <f t="shared" ref="X16:X21" si="6">SUM(E16:W16)</f>
        <v>216</v>
      </c>
      <c r="Y16">
        <f t="shared" ref="Y16:Y21" si="7">IF(ISERROR(SMALL($E16:$V16,1)),0,MAX(SMALL($E16:$V16,1),0))</f>
        <v>0</v>
      </c>
      <c r="Z16">
        <f t="shared" ref="Z16:Z21" si="8">IF(ISERROR(SMALL($E16:$V16,2)),0,MAX(SMALL($E16:$V16,2),0))</f>
        <v>0</v>
      </c>
      <c r="AA16">
        <f t="shared" ref="AA16:AA21" si="9">IF(ISERROR(SMALL($E16:$V16,3)),0,MAX(SMALL($E16:$V16,3),0))</f>
        <v>0</v>
      </c>
      <c r="AB16">
        <f t="shared" ref="AB16:AB21" si="10">+X16-Y16-Z16-AA16</f>
        <v>216</v>
      </c>
    </row>
    <row r="17" spans="1:28">
      <c r="A17">
        <v>2</v>
      </c>
      <c r="B17">
        <v>117</v>
      </c>
      <c r="C17" t="s">
        <v>127</v>
      </c>
      <c r="D17" t="s">
        <v>126</v>
      </c>
      <c r="E17">
        <v>32</v>
      </c>
      <c r="F17" s="2">
        <f>32+1</f>
        <v>33</v>
      </c>
      <c r="G17" s="2">
        <v>33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X17">
        <f t="shared" si="6"/>
        <v>98</v>
      </c>
      <c r="Y17">
        <f t="shared" si="7"/>
        <v>0</v>
      </c>
      <c r="Z17">
        <f t="shared" si="8"/>
        <v>0</v>
      </c>
      <c r="AA17">
        <f t="shared" si="9"/>
        <v>0</v>
      </c>
      <c r="AB17">
        <f t="shared" si="10"/>
        <v>98</v>
      </c>
    </row>
    <row r="18" spans="1:28">
      <c r="A18">
        <v>4</v>
      </c>
      <c r="B18">
        <v>911</v>
      </c>
      <c r="C18" t="s">
        <v>128</v>
      </c>
      <c r="D18" t="s">
        <v>126</v>
      </c>
      <c r="E18">
        <v>0</v>
      </c>
      <c r="F18">
        <v>0</v>
      </c>
      <c r="G18">
        <v>0</v>
      </c>
      <c r="H18">
        <v>32</v>
      </c>
      <c r="I18">
        <v>32</v>
      </c>
      <c r="J18">
        <v>32</v>
      </c>
      <c r="K18">
        <v>0</v>
      </c>
      <c r="L18">
        <v>0</v>
      </c>
      <c r="M18">
        <v>0</v>
      </c>
      <c r="X18">
        <f t="shared" si="6"/>
        <v>96</v>
      </c>
      <c r="Y18">
        <f t="shared" si="7"/>
        <v>0</v>
      </c>
      <c r="Z18">
        <f t="shared" si="8"/>
        <v>0</v>
      </c>
      <c r="AA18">
        <f t="shared" si="9"/>
        <v>0</v>
      </c>
      <c r="AB18">
        <f t="shared" si="10"/>
        <v>96</v>
      </c>
    </row>
    <row r="19" spans="1:28">
      <c r="A19">
        <v>3</v>
      </c>
      <c r="B19">
        <v>4</v>
      </c>
      <c r="C19" t="s">
        <v>129</v>
      </c>
      <c r="D19" t="s">
        <v>126</v>
      </c>
      <c r="E19">
        <v>30</v>
      </c>
      <c r="F19">
        <v>30</v>
      </c>
      <c r="G19">
        <v>30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X19">
        <f t="shared" si="6"/>
        <v>90</v>
      </c>
      <c r="Y19">
        <f t="shared" si="7"/>
        <v>0</v>
      </c>
      <c r="Z19">
        <f t="shared" si="8"/>
        <v>0</v>
      </c>
      <c r="AA19">
        <f t="shared" si="9"/>
        <v>0</v>
      </c>
      <c r="AB19">
        <f t="shared" si="10"/>
        <v>90</v>
      </c>
    </row>
    <row r="20" spans="1:28">
      <c r="A20">
        <v>5</v>
      </c>
      <c r="B20">
        <v>58</v>
      </c>
      <c r="C20" t="s">
        <v>130</v>
      </c>
      <c r="D20" t="s">
        <v>126</v>
      </c>
      <c r="E20">
        <v>0</v>
      </c>
      <c r="F20">
        <v>0</v>
      </c>
      <c r="G20">
        <v>0</v>
      </c>
      <c r="H20">
        <v>30</v>
      </c>
      <c r="I20">
        <v>30</v>
      </c>
      <c r="J20">
        <v>30</v>
      </c>
      <c r="K20">
        <v>0</v>
      </c>
      <c r="L20">
        <v>0</v>
      </c>
      <c r="M20">
        <v>0</v>
      </c>
      <c r="X20">
        <f t="shared" si="6"/>
        <v>90</v>
      </c>
      <c r="Y20">
        <f t="shared" si="7"/>
        <v>0</v>
      </c>
      <c r="Z20">
        <f t="shared" si="8"/>
        <v>0</v>
      </c>
      <c r="AA20">
        <f t="shared" si="9"/>
        <v>0</v>
      </c>
      <c r="AB20">
        <f t="shared" si="10"/>
        <v>90</v>
      </c>
    </row>
    <row r="21" spans="1:28">
      <c r="A21">
        <v>6</v>
      </c>
      <c r="B21">
        <v>194</v>
      </c>
      <c r="C21" t="s">
        <v>131</v>
      </c>
      <c r="D21" t="s">
        <v>126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X21">
        <f t="shared" si="6"/>
        <v>0</v>
      </c>
      <c r="Y21">
        <f t="shared" si="7"/>
        <v>0</v>
      </c>
      <c r="Z21">
        <f t="shared" si="8"/>
        <v>0</v>
      </c>
      <c r="AA21">
        <f t="shared" si="9"/>
        <v>0</v>
      </c>
      <c r="AB21">
        <f t="shared" si="10"/>
        <v>0</v>
      </c>
    </row>
    <row r="23" spans="1:28">
      <c r="E23">
        <f>SUM(E16:E22)</f>
        <v>99</v>
      </c>
      <c r="F23">
        <f t="shared" ref="F23:V23" si="11">SUM(F16:F22)</f>
        <v>98</v>
      </c>
      <c r="G23">
        <f t="shared" si="11"/>
        <v>98</v>
      </c>
      <c r="H23">
        <f t="shared" si="11"/>
        <v>99</v>
      </c>
      <c r="I23">
        <f t="shared" si="11"/>
        <v>98</v>
      </c>
      <c r="J23">
        <f t="shared" si="11"/>
        <v>98</v>
      </c>
      <c r="K23">
        <f t="shared" si="11"/>
        <v>0</v>
      </c>
      <c r="L23">
        <f t="shared" si="11"/>
        <v>0</v>
      </c>
      <c r="M23">
        <f t="shared" si="11"/>
        <v>0</v>
      </c>
      <c r="N23">
        <f t="shared" si="11"/>
        <v>0</v>
      </c>
      <c r="O23">
        <f t="shared" si="11"/>
        <v>0</v>
      </c>
      <c r="P23">
        <f t="shared" si="11"/>
        <v>0</v>
      </c>
      <c r="Q23">
        <f t="shared" si="11"/>
        <v>0</v>
      </c>
      <c r="R23">
        <f t="shared" si="11"/>
        <v>0</v>
      </c>
      <c r="S23">
        <f t="shared" si="11"/>
        <v>0</v>
      </c>
      <c r="T23">
        <f t="shared" si="11"/>
        <v>0</v>
      </c>
      <c r="U23">
        <f t="shared" si="11"/>
        <v>0</v>
      </c>
      <c r="V23">
        <f t="shared" si="11"/>
        <v>0</v>
      </c>
    </row>
    <row r="26" spans="1:28">
      <c r="A26" s="3"/>
      <c r="B26" t="s">
        <v>43</v>
      </c>
    </row>
    <row r="27" spans="1:28">
      <c r="A27" s="2"/>
      <c r="B27" t="s">
        <v>44</v>
      </c>
    </row>
    <row r="28" spans="1:28">
      <c r="A28" s="4"/>
      <c r="B28" t="s">
        <v>45</v>
      </c>
    </row>
    <row r="29" spans="1:28">
      <c r="A29" s="6"/>
      <c r="B29" t="s">
        <v>46</v>
      </c>
    </row>
    <row r="32" spans="1:28">
      <c r="A32" t="s">
        <v>47</v>
      </c>
    </row>
  </sheetData>
  <sortState xmlns:xlrd2="http://schemas.microsoft.com/office/spreadsheetml/2017/richdata2" ref="B3:X9">
    <sortCondition descending="1" ref="X3:X9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B46"/>
  <sheetViews>
    <sheetView zoomScale="75" zoomScaleNormal="75" workbookViewId="0">
      <selection activeCell="B24" sqref="B24:M34"/>
    </sheetView>
  </sheetViews>
  <sheetFormatPr defaultRowHeight="15"/>
  <cols>
    <col min="3" max="3" width="16.5703125" bestFit="1" customWidth="1"/>
    <col min="4" max="10" width="10.5703125"/>
    <col min="11" max="22" width="11.85546875" customWidth="1"/>
    <col min="24" max="27" width="12.140625" customWidth="1"/>
    <col min="28" max="28" width="9.42578125" customWidth="1"/>
  </cols>
  <sheetData>
    <row r="1" spans="1:2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</v>
      </c>
      <c r="O1" s="1" t="s">
        <v>11</v>
      </c>
      <c r="P1" s="1" t="s">
        <v>12</v>
      </c>
      <c r="Q1" s="1" t="s">
        <v>7</v>
      </c>
      <c r="R1" s="1" t="s">
        <v>8</v>
      </c>
      <c r="S1" s="1" t="s">
        <v>9</v>
      </c>
      <c r="T1" s="1" t="s">
        <v>13</v>
      </c>
      <c r="U1" s="1" t="s">
        <v>14</v>
      </c>
      <c r="V1" s="1" t="s">
        <v>15</v>
      </c>
      <c r="W1" s="1"/>
      <c r="X1" s="1" t="s">
        <v>16</v>
      </c>
      <c r="Y1" s="1" t="s">
        <v>17</v>
      </c>
      <c r="Z1" s="1" t="s">
        <v>18</v>
      </c>
      <c r="AA1" s="1" t="s">
        <v>19</v>
      </c>
      <c r="AB1" s="1" t="s">
        <v>20</v>
      </c>
    </row>
    <row r="3" spans="1:28">
      <c r="A3">
        <v>1</v>
      </c>
      <c r="B3">
        <v>35</v>
      </c>
      <c r="C3" t="s">
        <v>132</v>
      </c>
      <c r="D3" t="s">
        <v>133</v>
      </c>
      <c r="E3">
        <v>30</v>
      </c>
      <c r="F3">
        <v>35</v>
      </c>
      <c r="G3">
        <v>35</v>
      </c>
      <c r="H3">
        <v>29</v>
      </c>
      <c r="I3">
        <v>35</v>
      </c>
      <c r="J3">
        <v>32</v>
      </c>
      <c r="K3">
        <v>35</v>
      </c>
      <c r="L3">
        <v>35</v>
      </c>
      <c r="M3" s="2">
        <f>35+1</f>
        <v>36</v>
      </c>
      <c r="X3">
        <f t="shared" ref="X3:X16" si="0">SUM(E3:W3)</f>
        <v>302</v>
      </c>
      <c r="Y3">
        <f t="shared" ref="Y3:Y16" si="1">IF(ISERROR(SMALL($E3:$V3,1)),0,MAX(SMALL($E3:$V3,1),0))</f>
        <v>29</v>
      </c>
      <c r="Z3">
        <f t="shared" ref="Z3:Z16" si="2">IF(ISERROR(SMALL($E3:$V3,2)),0,MAX(SMALL($E3:$V3,2),0))</f>
        <v>30</v>
      </c>
      <c r="AA3">
        <f t="shared" ref="AA3:AA16" si="3">IF(ISERROR(SMALL($E3:$V3,3)),0,MAX(SMALL($E3:$V3,3),0))</f>
        <v>32</v>
      </c>
      <c r="AB3">
        <f t="shared" ref="AB3:AB16" si="4">+X3-Y3-Z3-AA3</f>
        <v>211</v>
      </c>
    </row>
    <row r="4" spans="1:28">
      <c r="A4">
        <v>2</v>
      </c>
      <c r="B4">
        <v>11</v>
      </c>
      <c r="C4" t="s">
        <v>134</v>
      </c>
      <c r="D4" t="s">
        <v>133</v>
      </c>
      <c r="E4" s="3">
        <f>1+35</f>
        <v>36</v>
      </c>
      <c r="F4">
        <v>23</v>
      </c>
      <c r="G4" s="2">
        <f>30+1</f>
        <v>31</v>
      </c>
      <c r="H4">
        <v>22</v>
      </c>
      <c r="I4" s="2">
        <f>30+1</f>
        <v>31</v>
      </c>
      <c r="J4">
        <v>35</v>
      </c>
      <c r="K4" s="4">
        <f>1+32+1</f>
        <v>34</v>
      </c>
      <c r="L4" s="2">
        <f>32+1</f>
        <v>33</v>
      </c>
      <c r="M4">
        <v>32</v>
      </c>
      <c r="X4">
        <f t="shared" si="0"/>
        <v>277</v>
      </c>
      <c r="Y4">
        <f t="shared" si="1"/>
        <v>22</v>
      </c>
      <c r="Z4">
        <f t="shared" si="2"/>
        <v>23</v>
      </c>
      <c r="AA4">
        <f t="shared" si="3"/>
        <v>31</v>
      </c>
      <c r="AB4">
        <f t="shared" si="4"/>
        <v>201</v>
      </c>
    </row>
    <row r="5" spans="1:28">
      <c r="A5">
        <v>3</v>
      </c>
      <c r="B5">
        <v>24</v>
      </c>
      <c r="C5" t="s">
        <v>135</v>
      </c>
      <c r="D5" t="s">
        <v>136</v>
      </c>
      <c r="E5">
        <v>32</v>
      </c>
      <c r="F5">
        <v>30</v>
      </c>
      <c r="G5">
        <v>29</v>
      </c>
      <c r="H5" s="4">
        <f>1+35+1</f>
        <v>37</v>
      </c>
      <c r="I5">
        <v>32</v>
      </c>
      <c r="J5">
        <v>29</v>
      </c>
      <c r="K5">
        <v>29</v>
      </c>
      <c r="L5">
        <v>28</v>
      </c>
      <c r="M5">
        <v>29</v>
      </c>
      <c r="X5">
        <f t="shared" si="0"/>
        <v>275</v>
      </c>
      <c r="Y5">
        <f t="shared" si="1"/>
        <v>28</v>
      </c>
      <c r="Z5">
        <f t="shared" si="2"/>
        <v>29</v>
      </c>
      <c r="AA5">
        <f t="shared" si="3"/>
        <v>29</v>
      </c>
      <c r="AB5">
        <f t="shared" si="4"/>
        <v>189</v>
      </c>
    </row>
    <row r="6" spans="1:28">
      <c r="A6">
        <v>4</v>
      </c>
      <c r="B6">
        <v>10</v>
      </c>
      <c r="C6" t="s">
        <v>137</v>
      </c>
      <c r="D6" t="s">
        <v>136</v>
      </c>
      <c r="E6" s="2">
        <f>29+1</f>
        <v>30</v>
      </c>
      <c r="F6">
        <v>29</v>
      </c>
      <c r="G6">
        <v>32</v>
      </c>
      <c r="H6">
        <v>25</v>
      </c>
      <c r="I6">
        <v>27</v>
      </c>
      <c r="J6">
        <v>26</v>
      </c>
      <c r="K6">
        <v>22</v>
      </c>
      <c r="L6">
        <v>23</v>
      </c>
      <c r="M6">
        <v>23</v>
      </c>
      <c r="X6">
        <f t="shared" si="0"/>
        <v>237</v>
      </c>
      <c r="Y6">
        <f t="shared" si="1"/>
        <v>22</v>
      </c>
      <c r="Z6">
        <f t="shared" si="2"/>
        <v>23</v>
      </c>
      <c r="AA6">
        <f t="shared" si="3"/>
        <v>23</v>
      </c>
      <c r="AB6">
        <f t="shared" si="4"/>
        <v>169</v>
      </c>
    </row>
    <row r="7" spans="1:28">
      <c r="A7">
        <v>5</v>
      </c>
      <c r="B7">
        <v>16</v>
      </c>
      <c r="C7" t="s">
        <v>138</v>
      </c>
      <c r="D7" t="s">
        <v>136</v>
      </c>
      <c r="E7">
        <v>24</v>
      </c>
      <c r="F7">
        <v>28</v>
      </c>
      <c r="G7">
        <v>25</v>
      </c>
      <c r="H7">
        <v>28</v>
      </c>
      <c r="I7">
        <v>26</v>
      </c>
      <c r="J7">
        <v>28</v>
      </c>
      <c r="K7">
        <v>27</v>
      </c>
      <c r="L7">
        <v>21</v>
      </c>
      <c r="M7">
        <v>30</v>
      </c>
      <c r="X7">
        <f t="shared" si="0"/>
        <v>237</v>
      </c>
      <c r="Y7">
        <f t="shared" si="1"/>
        <v>21</v>
      </c>
      <c r="Z7">
        <f t="shared" si="2"/>
        <v>24</v>
      </c>
      <c r="AA7">
        <f t="shared" si="3"/>
        <v>25</v>
      </c>
      <c r="AB7">
        <f t="shared" si="4"/>
        <v>167</v>
      </c>
    </row>
    <row r="8" spans="1:28">
      <c r="A8">
        <v>6</v>
      </c>
      <c r="B8">
        <v>31</v>
      </c>
      <c r="C8" t="s">
        <v>139</v>
      </c>
      <c r="D8" t="s">
        <v>136</v>
      </c>
      <c r="E8">
        <v>25</v>
      </c>
      <c r="F8" s="2">
        <f>32+1</f>
        <v>33</v>
      </c>
      <c r="G8">
        <v>28</v>
      </c>
      <c r="H8">
        <v>30</v>
      </c>
      <c r="I8">
        <v>28</v>
      </c>
      <c r="J8">
        <v>27</v>
      </c>
      <c r="K8">
        <v>20</v>
      </c>
      <c r="L8">
        <v>20</v>
      </c>
      <c r="M8">
        <v>24</v>
      </c>
      <c r="X8">
        <f t="shared" si="0"/>
        <v>235</v>
      </c>
      <c r="Y8">
        <f t="shared" si="1"/>
        <v>20</v>
      </c>
      <c r="Z8">
        <f t="shared" si="2"/>
        <v>20</v>
      </c>
      <c r="AA8">
        <f t="shared" si="3"/>
        <v>24</v>
      </c>
      <c r="AB8">
        <f t="shared" si="4"/>
        <v>171</v>
      </c>
    </row>
    <row r="9" spans="1:28">
      <c r="A9">
        <v>7</v>
      </c>
      <c r="B9">
        <v>71</v>
      </c>
      <c r="C9" t="s">
        <v>70</v>
      </c>
      <c r="D9" t="s">
        <v>136</v>
      </c>
      <c r="E9">
        <v>28</v>
      </c>
      <c r="F9">
        <v>27</v>
      </c>
      <c r="G9">
        <v>24</v>
      </c>
      <c r="H9">
        <v>27</v>
      </c>
      <c r="I9">
        <v>25</v>
      </c>
      <c r="J9">
        <v>25</v>
      </c>
      <c r="K9">
        <v>26</v>
      </c>
      <c r="L9">
        <v>27</v>
      </c>
      <c r="M9">
        <v>22</v>
      </c>
      <c r="X9">
        <f t="shared" si="0"/>
        <v>231</v>
      </c>
      <c r="Y9">
        <f t="shared" si="1"/>
        <v>22</v>
      </c>
      <c r="Z9">
        <f t="shared" si="2"/>
        <v>24</v>
      </c>
      <c r="AA9">
        <f t="shared" si="3"/>
        <v>25</v>
      </c>
      <c r="AB9">
        <f t="shared" si="4"/>
        <v>160</v>
      </c>
    </row>
    <row r="10" spans="1:28">
      <c r="A10">
        <v>8</v>
      </c>
      <c r="B10">
        <v>17</v>
      </c>
      <c r="C10" t="s">
        <v>140</v>
      </c>
      <c r="D10" t="s">
        <v>136</v>
      </c>
      <c r="E10">
        <v>26</v>
      </c>
      <c r="F10">
        <v>24</v>
      </c>
      <c r="G10">
        <v>23</v>
      </c>
      <c r="H10">
        <v>23</v>
      </c>
      <c r="I10">
        <v>24</v>
      </c>
      <c r="J10">
        <v>24</v>
      </c>
      <c r="K10">
        <v>24</v>
      </c>
      <c r="L10">
        <v>26</v>
      </c>
      <c r="M10">
        <v>26</v>
      </c>
      <c r="X10">
        <f t="shared" si="0"/>
        <v>220</v>
      </c>
      <c r="Y10">
        <f t="shared" si="1"/>
        <v>23</v>
      </c>
      <c r="Z10">
        <f t="shared" si="2"/>
        <v>23</v>
      </c>
      <c r="AA10">
        <f t="shared" si="3"/>
        <v>24</v>
      </c>
      <c r="AB10">
        <f t="shared" si="4"/>
        <v>150</v>
      </c>
    </row>
    <row r="11" spans="1:28">
      <c r="A11">
        <v>9</v>
      </c>
      <c r="B11">
        <v>7</v>
      </c>
      <c r="C11" t="s">
        <v>141</v>
      </c>
      <c r="D11" t="s">
        <v>136</v>
      </c>
      <c r="E11">
        <v>23</v>
      </c>
      <c r="F11">
        <v>26</v>
      </c>
      <c r="G11">
        <v>26</v>
      </c>
      <c r="H11">
        <v>26</v>
      </c>
      <c r="I11">
        <v>22</v>
      </c>
      <c r="J11">
        <v>23</v>
      </c>
      <c r="K11">
        <v>25</v>
      </c>
      <c r="L11">
        <v>22</v>
      </c>
      <c r="M11">
        <v>21</v>
      </c>
      <c r="X11">
        <f t="shared" si="0"/>
        <v>214</v>
      </c>
      <c r="Y11">
        <f t="shared" si="1"/>
        <v>21</v>
      </c>
      <c r="Z11">
        <f t="shared" si="2"/>
        <v>22</v>
      </c>
      <c r="AA11">
        <f t="shared" si="3"/>
        <v>22</v>
      </c>
      <c r="AB11">
        <f t="shared" si="4"/>
        <v>149</v>
      </c>
    </row>
    <row r="12" spans="1:28">
      <c r="A12">
        <v>10</v>
      </c>
      <c r="B12">
        <v>13</v>
      </c>
      <c r="C12" t="s">
        <v>142</v>
      </c>
      <c r="D12" t="s">
        <v>136</v>
      </c>
      <c r="E12">
        <v>27</v>
      </c>
      <c r="F12">
        <v>25</v>
      </c>
      <c r="G12">
        <v>27</v>
      </c>
      <c r="H12">
        <v>24</v>
      </c>
      <c r="I12">
        <v>23</v>
      </c>
      <c r="J12">
        <v>0</v>
      </c>
      <c r="K12">
        <v>21</v>
      </c>
      <c r="L12">
        <v>24</v>
      </c>
      <c r="M12">
        <v>28</v>
      </c>
      <c r="X12">
        <f t="shared" si="0"/>
        <v>199</v>
      </c>
      <c r="Y12">
        <f t="shared" si="1"/>
        <v>0</v>
      </c>
      <c r="Z12">
        <f t="shared" si="2"/>
        <v>21</v>
      </c>
      <c r="AA12">
        <f t="shared" si="3"/>
        <v>23</v>
      </c>
      <c r="AB12">
        <f t="shared" si="4"/>
        <v>155</v>
      </c>
    </row>
    <row r="13" spans="1:28">
      <c r="A13">
        <v>11</v>
      </c>
      <c r="B13">
        <v>4</v>
      </c>
      <c r="C13" t="s">
        <v>129</v>
      </c>
      <c r="D13" t="s">
        <v>136</v>
      </c>
      <c r="E13">
        <v>0</v>
      </c>
      <c r="F13">
        <v>0</v>
      </c>
      <c r="G13">
        <v>0</v>
      </c>
      <c r="H13">
        <v>32</v>
      </c>
      <c r="I13">
        <v>29</v>
      </c>
      <c r="J13" s="2">
        <f>30+1</f>
        <v>31</v>
      </c>
      <c r="K13">
        <v>23</v>
      </c>
      <c r="L13">
        <v>25</v>
      </c>
      <c r="M13">
        <v>0</v>
      </c>
      <c r="X13">
        <f t="shared" si="0"/>
        <v>140</v>
      </c>
      <c r="Y13">
        <f t="shared" si="1"/>
        <v>0</v>
      </c>
      <c r="Z13">
        <f t="shared" si="2"/>
        <v>0</v>
      </c>
      <c r="AA13">
        <f t="shared" si="3"/>
        <v>0</v>
      </c>
      <c r="AB13">
        <f t="shared" si="4"/>
        <v>140</v>
      </c>
    </row>
    <row r="14" spans="1:28">
      <c r="A14">
        <v>12</v>
      </c>
      <c r="B14">
        <v>9</v>
      </c>
      <c r="C14" t="s">
        <v>143</v>
      </c>
      <c r="D14" t="s">
        <v>136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30</v>
      </c>
      <c r="L14">
        <v>30</v>
      </c>
      <c r="M14">
        <v>27</v>
      </c>
      <c r="X14">
        <f t="shared" si="0"/>
        <v>87</v>
      </c>
      <c r="Y14">
        <f t="shared" si="1"/>
        <v>0</v>
      </c>
      <c r="Z14">
        <f t="shared" si="2"/>
        <v>0</v>
      </c>
      <c r="AA14">
        <f t="shared" si="3"/>
        <v>0</v>
      </c>
      <c r="AB14">
        <f t="shared" si="4"/>
        <v>87</v>
      </c>
    </row>
    <row r="15" spans="1:28">
      <c r="A15">
        <v>13</v>
      </c>
      <c r="B15">
        <v>138</v>
      </c>
      <c r="C15" t="s">
        <v>125</v>
      </c>
      <c r="D15" t="s">
        <v>136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28</v>
      </c>
      <c r="L15">
        <v>29</v>
      </c>
      <c r="M15">
        <v>25</v>
      </c>
      <c r="X15">
        <f t="shared" si="0"/>
        <v>82</v>
      </c>
      <c r="Y15">
        <f t="shared" si="1"/>
        <v>0</v>
      </c>
      <c r="Z15">
        <f t="shared" si="2"/>
        <v>0</v>
      </c>
      <c r="AA15">
        <f t="shared" si="3"/>
        <v>0</v>
      </c>
      <c r="AB15">
        <f t="shared" si="4"/>
        <v>82</v>
      </c>
    </row>
    <row r="16" spans="1:28">
      <c r="A16">
        <v>14</v>
      </c>
      <c r="B16">
        <v>6</v>
      </c>
      <c r="C16" t="s">
        <v>118</v>
      </c>
      <c r="D16" t="s">
        <v>136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X16">
        <f t="shared" si="0"/>
        <v>0</v>
      </c>
      <c r="Y16">
        <f t="shared" si="1"/>
        <v>0</v>
      </c>
      <c r="Z16">
        <f t="shared" si="2"/>
        <v>0</v>
      </c>
      <c r="AA16">
        <f t="shared" si="3"/>
        <v>0</v>
      </c>
      <c r="AB16">
        <f t="shared" si="4"/>
        <v>0</v>
      </c>
    </row>
    <row r="19" spans="1:28">
      <c r="E19">
        <f>SUM(E3:E18)</f>
        <v>281</v>
      </c>
      <c r="F19">
        <f t="shared" ref="F19:V19" si="5">SUM(F3:F18)</f>
        <v>280</v>
      </c>
      <c r="G19">
        <f t="shared" si="5"/>
        <v>280</v>
      </c>
      <c r="H19">
        <f t="shared" si="5"/>
        <v>303</v>
      </c>
      <c r="I19">
        <f t="shared" si="5"/>
        <v>302</v>
      </c>
      <c r="J19">
        <f t="shared" si="5"/>
        <v>280</v>
      </c>
      <c r="K19">
        <f t="shared" si="5"/>
        <v>344</v>
      </c>
      <c r="L19">
        <f t="shared" si="5"/>
        <v>343</v>
      </c>
      <c r="M19">
        <f t="shared" si="5"/>
        <v>323</v>
      </c>
      <c r="N19">
        <f t="shared" si="5"/>
        <v>0</v>
      </c>
      <c r="O19">
        <f t="shared" si="5"/>
        <v>0</v>
      </c>
      <c r="P19">
        <f t="shared" si="5"/>
        <v>0</v>
      </c>
      <c r="Q19">
        <f t="shared" si="5"/>
        <v>0</v>
      </c>
      <c r="R19">
        <f t="shared" si="5"/>
        <v>0</v>
      </c>
      <c r="S19">
        <f t="shared" si="5"/>
        <v>0</v>
      </c>
      <c r="T19">
        <f t="shared" si="5"/>
        <v>0</v>
      </c>
      <c r="U19">
        <f t="shared" si="5"/>
        <v>0</v>
      </c>
      <c r="V19">
        <f t="shared" si="5"/>
        <v>0</v>
      </c>
    </row>
    <row r="22" spans="1:28">
      <c r="A22" s="1" t="s">
        <v>0</v>
      </c>
      <c r="B22" s="1" t="s">
        <v>1</v>
      </c>
      <c r="C22" s="1" t="s">
        <v>2</v>
      </c>
      <c r="D22" s="1" t="s">
        <v>3</v>
      </c>
      <c r="E22" s="1" t="s">
        <v>4</v>
      </c>
      <c r="F22" s="1" t="s">
        <v>5</v>
      </c>
      <c r="G22" s="1" t="s">
        <v>6</v>
      </c>
      <c r="H22" s="1" t="s">
        <v>4</v>
      </c>
      <c r="I22" s="1" t="s">
        <v>5</v>
      </c>
      <c r="J22" s="1" t="s">
        <v>6</v>
      </c>
      <c r="K22" s="1" t="s">
        <v>7</v>
      </c>
      <c r="L22" s="1" t="s">
        <v>8</v>
      </c>
      <c r="M22" s="1" t="s">
        <v>9</v>
      </c>
      <c r="N22" s="1" t="s">
        <v>10</v>
      </c>
      <c r="O22" s="1" t="s">
        <v>11</v>
      </c>
      <c r="P22" s="1" t="s">
        <v>12</v>
      </c>
      <c r="Q22" s="1" t="s">
        <v>7</v>
      </c>
      <c r="R22" s="1" t="s">
        <v>8</v>
      </c>
      <c r="S22" s="1" t="s">
        <v>9</v>
      </c>
      <c r="T22" s="1" t="s">
        <v>13</v>
      </c>
      <c r="U22" s="1" t="s">
        <v>14</v>
      </c>
      <c r="V22" s="1" t="s">
        <v>15</v>
      </c>
      <c r="W22" s="1"/>
      <c r="X22" s="1" t="s">
        <v>16</v>
      </c>
      <c r="Y22" s="1" t="s">
        <v>17</v>
      </c>
      <c r="Z22" s="1" t="s">
        <v>18</v>
      </c>
      <c r="AA22" s="1" t="s">
        <v>19</v>
      </c>
      <c r="AB22" s="1" t="s">
        <v>20</v>
      </c>
    </row>
    <row r="24" spans="1:28">
      <c r="A24">
        <v>1</v>
      </c>
      <c r="B24">
        <v>24</v>
      </c>
      <c r="C24" t="s">
        <v>135</v>
      </c>
      <c r="D24" t="s">
        <v>136</v>
      </c>
      <c r="E24">
        <v>35</v>
      </c>
      <c r="F24">
        <v>32</v>
      </c>
      <c r="G24" s="2">
        <f>32+1</f>
        <v>33</v>
      </c>
      <c r="H24" s="4">
        <f>1+35+1</f>
        <v>37</v>
      </c>
      <c r="I24" s="2">
        <f>35+1</f>
        <v>36</v>
      </c>
      <c r="J24">
        <v>32</v>
      </c>
      <c r="K24" s="3">
        <f>1+32</f>
        <v>33</v>
      </c>
      <c r="L24">
        <v>30</v>
      </c>
      <c r="M24">
        <v>32</v>
      </c>
      <c r="X24">
        <f t="shared" ref="X24:X35" si="6">SUM(E24:W24)</f>
        <v>300</v>
      </c>
      <c r="Y24">
        <f t="shared" ref="Y24:Y35" si="7">IF(ISERROR(SMALL($E24:$V24,1)),0,MAX(SMALL($E24:$V24,1),0))</f>
        <v>30</v>
      </c>
      <c r="Z24">
        <f t="shared" ref="Z24:Z35" si="8">IF(ISERROR(SMALL($E24:$V24,2)),0,MAX(SMALL($E24:$V24,2),0))</f>
        <v>32</v>
      </c>
      <c r="AA24">
        <f t="shared" ref="AA24:AA35" si="9">IF(ISERROR(SMALL($E24:$V24,3)),0,MAX(SMALL($E24:$V24,3),0))</f>
        <v>32</v>
      </c>
      <c r="AB24">
        <f t="shared" ref="AB24" si="10">+X24-Y24-Z24-AA24</f>
        <v>206</v>
      </c>
    </row>
    <row r="25" spans="1:28">
      <c r="A25">
        <v>2</v>
      </c>
      <c r="B25">
        <v>10</v>
      </c>
      <c r="C25" t="s">
        <v>137</v>
      </c>
      <c r="D25" t="s">
        <v>136</v>
      </c>
      <c r="E25" s="4">
        <f>1+32+1</f>
        <v>34</v>
      </c>
      <c r="F25">
        <v>30</v>
      </c>
      <c r="G25">
        <v>35</v>
      </c>
      <c r="H25">
        <v>26</v>
      </c>
      <c r="I25">
        <v>29</v>
      </c>
      <c r="J25">
        <v>28</v>
      </c>
      <c r="K25" s="2">
        <f>24+1</f>
        <v>25</v>
      </c>
      <c r="L25">
        <v>25</v>
      </c>
      <c r="M25">
        <v>25</v>
      </c>
      <c r="X25">
        <f t="shared" si="6"/>
        <v>257</v>
      </c>
      <c r="Y25">
        <f t="shared" si="7"/>
        <v>25</v>
      </c>
      <c r="Z25">
        <f t="shared" si="8"/>
        <v>25</v>
      </c>
      <c r="AA25">
        <f t="shared" si="9"/>
        <v>25</v>
      </c>
      <c r="AB25">
        <f t="shared" ref="AB25:AB35" si="11">+X25-Y25-Z25-AA25</f>
        <v>182</v>
      </c>
    </row>
    <row r="26" spans="1:28">
      <c r="A26">
        <v>3</v>
      </c>
      <c r="B26">
        <v>16</v>
      </c>
      <c r="C26" t="s">
        <v>138</v>
      </c>
      <c r="D26" t="s">
        <v>136</v>
      </c>
      <c r="E26">
        <v>26</v>
      </c>
      <c r="F26">
        <v>29</v>
      </c>
      <c r="G26">
        <v>27</v>
      </c>
      <c r="H26">
        <v>29</v>
      </c>
      <c r="I26">
        <v>28</v>
      </c>
      <c r="J26">
        <v>30</v>
      </c>
      <c r="K26">
        <v>29</v>
      </c>
      <c r="L26">
        <v>23</v>
      </c>
      <c r="M26">
        <v>35</v>
      </c>
      <c r="X26">
        <f t="shared" si="6"/>
        <v>256</v>
      </c>
      <c r="Y26">
        <f t="shared" si="7"/>
        <v>23</v>
      </c>
      <c r="Z26">
        <f t="shared" si="8"/>
        <v>26</v>
      </c>
      <c r="AA26">
        <f t="shared" si="9"/>
        <v>27</v>
      </c>
      <c r="AB26">
        <f t="shared" si="11"/>
        <v>180</v>
      </c>
    </row>
    <row r="27" spans="1:28">
      <c r="A27">
        <v>4</v>
      </c>
      <c r="B27">
        <v>31</v>
      </c>
      <c r="C27" t="s">
        <v>139</v>
      </c>
      <c r="D27" t="s">
        <v>136</v>
      </c>
      <c r="E27">
        <v>27</v>
      </c>
      <c r="F27" s="2">
        <f>35+1</f>
        <v>36</v>
      </c>
      <c r="G27">
        <v>30</v>
      </c>
      <c r="H27">
        <v>30</v>
      </c>
      <c r="I27">
        <v>30</v>
      </c>
      <c r="J27">
        <v>29</v>
      </c>
      <c r="K27">
        <v>22</v>
      </c>
      <c r="L27">
        <v>22</v>
      </c>
      <c r="M27">
        <v>26</v>
      </c>
      <c r="X27">
        <f t="shared" si="6"/>
        <v>252</v>
      </c>
      <c r="Y27">
        <f t="shared" si="7"/>
        <v>22</v>
      </c>
      <c r="Z27">
        <f t="shared" si="8"/>
        <v>22</v>
      </c>
      <c r="AA27">
        <f t="shared" si="9"/>
        <v>26</v>
      </c>
      <c r="AB27">
        <f t="shared" si="11"/>
        <v>182</v>
      </c>
    </row>
    <row r="28" spans="1:28">
      <c r="A28">
        <v>5</v>
      </c>
      <c r="B28">
        <v>71</v>
      </c>
      <c r="C28" t="s">
        <v>70</v>
      </c>
      <c r="D28" t="s">
        <v>136</v>
      </c>
      <c r="E28">
        <v>30</v>
      </c>
      <c r="F28">
        <v>28</v>
      </c>
      <c r="G28">
        <v>26</v>
      </c>
      <c r="H28">
        <v>28</v>
      </c>
      <c r="I28">
        <v>27</v>
      </c>
      <c r="J28">
        <v>27</v>
      </c>
      <c r="K28">
        <v>28</v>
      </c>
      <c r="L28">
        <v>29</v>
      </c>
      <c r="M28">
        <v>24</v>
      </c>
      <c r="X28">
        <f t="shared" si="6"/>
        <v>247</v>
      </c>
      <c r="Y28">
        <f t="shared" si="7"/>
        <v>24</v>
      </c>
      <c r="Z28">
        <f t="shared" si="8"/>
        <v>26</v>
      </c>
      <c r="AA28">
        <f t="shared" si="9"/>
        <v>27</v>
      </c>
      <c r="AB28">
        <f t="shared" si="11"/>
        <v>170</v>
      </c>
    </row>
    <row r="29" spans="1:28">
      <c r="A29">
        <v>6</v>
      </c>
      <c r="B29">
        <v>17</v>
      </c>
      <c r="C29" t="s">
        <v>140</v>
      </c>
      <c r="D29" t="s">
        <v>136</v>
      </c>
      <c r="E29">
        <v>28</v>
      </c>
      <c r="F29">
        <v>25</v>
      </c>
      <c r="G29">
        <v>25</v>
      </c>
      <c r="H29">
        <v>24</v>
      </c>
      <c r="I29">
        <v>26</v>
      </c>
      <c r="J29">
        <v>26</v>
      </c>
      <c r="K29">
        <v>26</v>
      </c>
      <c r="L29">
        <v>28</v>
      </c>
      <c r="M29">
        <v>28</v>
      </c>
      <c r="X29">
        <f t="shared" si="6"/>
        <v>236</v>
      </c>
      <c r="Y29">
        <f t="shared" si="7"/>
        <v>24</v>
      </c>
      <c r="Z29">
        <f t="shared" si="8"/>
        <v>25</v>
      </c>
      <c r="AA29">
        <f t="shared" si="9"/>
        <v>25</v>
      </c>
      <c r="AB29">
        <f t="shared" si="11"/>
        <v>162</v>
      </c>
    </row>
    <row r="30" spans="1:28">
      <c r="A30">
        <v>7</v>
      </c>
      <c r="B30">
        <v>7</v>
      </c>
      <c r="C30" t="s">
        <v>141</v>
      </c>
      <c r="D30" t="s">
        <v>136</v>
      </c>
      <c r="E30">
        <v>25</v>
      </c>
      <c r="F30">
        <v>27</v>
      </c>
      <c r="G30">
        <v>28</v>
      </c>
      <c r="H30">
        <v>27</v>
      </c>
      <c r="I30">
        <v>24</v>
      </c>
      <c r="J30">
        <v>25</v>
      </c>
      <c r="K30">
        <v>27</v>
      </c>
      <c r="L30">
        <v>24</v>
      </c>
      <c r="M30">
        <v>23</v>
      </c>
      <c r="X30">
        <f t="shared" si="6"/>
        <v>230</v>
      </c>
      <c r="Y30">
        <f t="shared" si="7"/>
        <v>23</v>
      </c>
      <c r="Z30">
        <f t="shared" si="8"/>
        <v>24</v>
      </c>
      <c r="AA30">
        <f t="shared" si="9"/>
        <v>24</v>
      </c>
      <c r="AB30">
        <f t="shared" si="11"/>
        <v>159</v>
      </c>
    </row>
    <row r="31" spans="1:28">
      <c r="A31">
        <v>8</v>
      </c>
      <c r="B31">
        <v>13</v>
      </c>
      <c r="C31" t="s">
        <v>142</v>
      </c>
      <c r="D31" t="s">
        <v>136</v>
      </c>
      <c r="E31">
        <v>29</v>
      </c>
      <c r="F31">
        <v>26</v>
      </c>
      <c r="G31">
        <v>29</v>
      </c>
      <c r="H31">
        <v>25</v>
      </c>
      <c r="I31">
        <v>25</v>
      </c>
      <c r="J31">
        <v>0</v>
      </c>
      <c r="K31">
        <v>23</v>
      </c>
      <c r="L31">
        <v>26</v>
      </c>
      <c r="M31">
        <v>30</v>
      </c>
      <c r="X31">
        <f t="shared" si="6"/>
        <v>213</v>
      </c>
      <c r="Y31">
        <f t="shared" si="7"/>
        <v>0</v>
      </c>
      <c r="Z31">
        <f t="shared" si="8"/>
        <v>23</v>
      </c>
      <c r="AA31">
        <f t="shared" si="9"/>
        <v>25</v>
      </c>
      <c r="AB31">
        <f t="shared" si="11"/>
        <v>165</v>
      </c>
    </row>
    <row r="32" spans="1:28">
      <c r="A32">
        <v>9</v>
      </c>
      <c r="B32">
        <v>4</v>
      </c>
      <c r="C32" t="s">
        <v>129</v>
      </c>
      <c r="D32" t="s">
        <v>136</v>
      </c>
      <c r="E32">
        <v>0</v>
      </c>
      <c r="F32">
        <v>0</v>
      </c>
      <c r="G32">
        <v>0</v>
      </c>
      <c r="H32">
        <v>32</v>
      </c>
      <c r="I32">
        <v>32</v>
      </c>
      <c r="J32" s="2">
        <f>35+1</f>
        <v>36</v>
      </c>
      <c r="K32">
        <v>25</v>
      </c>
      <c r="L32">
        <v>27</v>
      </c>
      <c r="M32">
        <v>0</v>
      </c>
      <c r="X32">
        <f t="shared" si="6"/>
        <v>152</v>
      </c>
      <c r="Y32">
        <f t="shared" si="7"/>
        <v>0</v>
      </c>
      <c r="Z32">
        <f t="shared" si="8"/>
        <v>0</v>
      </c>
      <c r="AA32">
        <f t="shared" si="9"/>
        <v>0</v>
      </c>
      <c r="AB32">
        <f t="shared" si="11"/>
        <v>152</v>
      </c>
    </row>
    <row r="33" spans="1:28">
      <c r="A33">
        <v>10</v>
      </c>
      <c r="B33">
        <v>9</v>
      </c>
      <c r="C33" t="s">
        <v>143</v>
      </c>
      <c r="D33" t="s">
        <v>136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35</v>
      </c>
      <c r="L33">
        <v>35</v>
      </c>
      <c r="M33" s="2">
        <f>29+1</f>
        <v>30</v>
      </c>
      <c r="X33">
        <f t="shared" si="6"/>
        <v>100</v>
      </c>
      <c r="Y33">
        <f t="shared" si="7"/>
        <v>0</v>
      </c>
      <c r="Z33">
        <f t="shared" si="8"/>
        <v>0</v>
      </c>
      <c r="AA33">
        <f t="shared" si="9"/>
        <v>0</v>
      </c>
      <c r="AB33">
        <f t="shared" si="11"/>
        <v>100</v>
      </c>
    </row>
    <row r="34" spans="1:28">
      <c r="A34">
        <v>11</v>
      </c>
      <c r="B34">
        <v>138</v>
      </c>
      <c r="C34" t="s">
        <v>125</v>
      </c>
      <c r="D34" t="s">
        <v>136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30</v>
      </c>
      <c r="L34" s="2">
        <f>32+1</f>
        <v>33</v>
      </c>
      <c r="M34">
        <v>27</v>
      </c>
      <c r="X34">
        <f t="shared" si="6"/>
        <v>90</v>
      </c>
      <c r="Y34">
        <f t="shared" si="7"/>
        <v>0</v>
      </c>
      <c r="Z34">
        <f t="shared" si="8"/>
        <v>0</v>
      </c>
      <c r="AA34">
        <f t="shared" si="9"/>
        <v>0</v>
      </c>
      <c r="AB34">
        <f t="shared" si="11"/>
        <v>90</v>
      </c>
    </row>
    <row r="35" spans="1:28">
      <c r="A35">
        <v>12</v>
      </c>
      <c r="B35">
        <v>6</v>
      </c>
      <c r="C35" t="s">
        <v>118</v>
      </c>
      <c r="D35" t="s">
        <v>136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X35">
        <f t="shared" si="6"/>
        <v>0</v>
      </c>
      <c r="Y35">
        <f t="shared" si="7"/>
        <v>0</v>
      </c>
      <c r="Z35">
        <f t="shared" si="8"/>
        <v>0</v>
      </c>
      <c r="AA35">
        <f t="shared" si="9"/>
        <v>0</v>
      </c>
      <c r="AB35">
        <f t="shared" si="11"/>
        <v>0</v>
      </c>
    </row>
    <row r="38" spans="1:28">
      <c r="E38">
        <f>SUM(E24:E37)</f>
        <v>234</v>
      </c>
      <c r="F38">
        <f t="shared" ref="F38:V38" si="12">SUM(F24:F37)</f>
        <v>233</v>
      </c>
      <c r="G38">
        <f t="shared" si="12"/>
        <v>233</v>
      </c>
      <c r="H38">
        <f t="shared" si="12"/>
        <v>258</v>
      </c>
      <c r="I38">
        <f t="shared" si="12"/>
        <v>257</v>
      </c>
      <c r="J38">
        <f t="shared" si="12"/>
        <v>233</v>
      </c>
      <c r="K38">
        <f t="shared" si="12"/>
        <v>303</v>
      </c>
      <c r="L38">
        <f t="shared" si="12"/>
        <v>302</v>
      </c>
      <c r="M38">
        <f t="shared" si="12"/>
        <v>280</v>
      </c>
      <c r="N38">
        <f t="shared" si="12"/>
        <v>0</v>
      </c>
      <c r="O38">
        <f t="shared" si="12"/>
        <v>0</v>
      </c>
      <c r="P38">
        <f t="shared" si="12"/>
        <v>0</v>
      </c>
      <c r="Q38">
        <f t="shared" si="12"/>
        <v>0</v>
      </c>
      <c r="R38">
        <f t="shared" si="12"/>
        <v>0</v>
      </c>
      <c r="S38">
        <f t="shared" si="12"/>
        <v>0</v>
      </c>
      <c r="T38">
        <f t="shared" si="12"/>
        <v>0</v>
      </c>
      <c r="U38">
        <f t="shared" si="12"/>
        <v>0</v>
      </c>
      <c r="V38">
        <f t="shared" si="12"/>
        <v>0</v>
      </c>
    </row>
    <row r="40" spans="1:28">
      <c r="A40" s="3"/>
      <c r="B40" t="s">
        <v>43</v>
      </c>
    </row>
    <row r="41" spans="1:28">
      <c r="A41" s="2"/>
      <c r="B41" t="s">
        <v>44</v>
      </c>
    </row>
    <row r="42" spans="1:28">
      <c r="A42" s="4"/>
      <c r="B42" t="s">
        <v>45</v>
      </c>
    </row>
    <row r="43" spans="1:28">
      <c r="A43" s="6"/>
      <c r="B43" t="s">
        <v>46</v>
      </c>
    </row>
    <row r="46" spans="1:28">
      <c r="A46" t="s">
        <v>47</v>
      </c>
    </row>
  </sheetData>
  <sortState xmlns:xlrd2="http://schemas.microsoft.com/office/spreadsheetml/2017/richdata2" ref="B3:X16">
    <sortCondition descending="1" ref="X3:X16"/>
  </sortState>
  <phoneticPr fontId="2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B41"/>
  <sheetViews>
    <sheetView zoomScale="75" zoomScaleNormal="75" workbookViewId="0">
      <selection activeCell="K29" sqref="K29:M29"/>
    </sheetView>
  </sheetViews>
  <sheetFormatPr defaultRowHeight="15"/>
  <cols>
    <col min="3" max="3" width="23.42578125" bestFit="1" customWidth="1"/>
    <col min="5" max="22" width="11.85546875" customWidth="1"/>
    <col min="24" max="26" width="12.140625" customWidth="1"/>
    <col min="27" max="27" width="9.42578125" customWidth="1"/>
  </cols>
  <sheetData>
    <row r="1" spans="1:2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</v>
      </c>
      <c r="O1" s="1" t="s">
        <v>11</v>
      </c>
      <c r="P1" s="1" t="s">
        <v>12</v>
      </c>
      <c r="Q1" s="1" t="s">
        <v>7</v>
      </c>
      <c r="R1" s="1" t="s">
        <v>8</v>
      </c>
      <c r="S1" s="1" t="s">
        <v>9</v>
      </c>
      <c r="T1" s="1" t="s">
        <v>13</v>
      </c>
      <c r="U1" s="1" t="s">
        <v>14</v>
      </c>
      <c r="V1" s="1" t="s">
        <v>15</v>
      </c>
      <c r="W1" s="1"/>
      <c r="X1" s="1" t="s">
        <v>16</v>
      </c>
      <c r="Y1" s="1" t="s">
        <v>17</v>
      </c>
      <c r="Z1" s="1" t="s">
        <v>18</v>
      </c>
      <c r="AA1" s="1" t="s">
        <v>19</v>
      </c>
      <c r="AB1" s="1" t="s">
        <v>20</v>
      </c>
    </row>
    <row r="3" spans="1:28">
      <c r="A3">
        <v>1</v>
      </c>
      <c r="B3">
        <v>86</v>
      </c>
      <c r="C3" t="s">
        <v>144</v>
      </c>
      <c r="D3" t="s">
        <v>145</v>
      </c>
      <c r="E3">
        <v>28</v>
      </c>
      <c r="F3" s="2">
        <f>32+1</f>
        <v>33</v>
      </c>
      <c r="G3">
        <v>30</v>
      </c>
      <c r="H3">
        <v>30</v>
      </c>
      <c r="I3" s="2">
        <f>32+1</f>
        <v>33</v>
      </c>
      <c r="J3">
        <v>32</v>
      </c>
      <c r="K3">
        <v>29</v>
      </c>
      <c r="L3">
        <v>32</v>
      </c>
      <c r="M3">
        <v>32</v>
      </c>
      <c r="X3">
        <f t="shared" ref="X3:X19" si="0">SUM(E3:W3)</f>
        <v>279</v>
      </c>
      <c r="Y3">
        <f t="shared" ref="Y3:Y19" si="1">IF(ISERROR(SMALL($E3:$V3,1)),0,MAX(SMALL($E3:$V3,1),0))</f>
        <v>28</v>
      </c>
      <c r="Z3">
        <f t="shared" ref="Z3:Z19" si="2">IF(ISERROR(SMALL($E3:$V3,2)),0,MAX(SMALL($E3:$V3,2),0))</f>
        <v>29</v>
      </c>
      <c r="AA3">
        <f t="shared" ref="AA3:AA19" si="3">IF(ISERROR(SMALL($E3:$V3,3)),0,MAX(SMALL($E3:$V3,3),0))</f>
        <v>30</v>
      </c>
      <c r="AB3">
        <f t="shared" ref="AB3:AB17" si="4">+X3-Y3-Z3-AA3</f>
        <v>192</v>
      </c>
    </row>
    <row r="4" spans="1:28">
      <c r="A4">
        <v>2</v>
      </c>
      <c r="B4">
        <v>18</v>
      </c>
      <c r="C4" t="s">
        <v>146</v>
      </c>
      <c r="D4" t="s">
        <v>145</v>
      </c>
      <c r="E4">
        <v>29</v>
      </c>
      <c r="F4">
        <v>29</v>
      </c>
      <c r="G4">
        <v>28</v>
      </c>
      <c r="H4">
        <v>29</v>
      </c>
      <c r="I4">
        <v>30</v>
      </c>
      <c r="J4">
        <v>28</v>
      </c>
      <c r="K4">
        <v>30</v>
      </c>
      <c r="L4">
        <v>29</v>
      </c>
      <c r="M4" s="2">
        <f>35+1</f>
        <v>36</v>
      </c>
      <c r="X4">
        <f t="shared" si="0"/>
        <v>268</v>
      </c>
      <c r="Y4">
        <f t="shared" si="1"/>
        <v>28</v>
      </c>
      <c r="Z4">
        <f t="shared" si="2"/>
        <v>28</v>
      </c>
      <c r="AA4">
        <f t="shared" si="3"/>
        <v>29</v>
      </c>
      <c r="AB4">
        <f t="shared" si="4"/>
        <v>183</v>
      </c>
    </row>
    <row r="5" spans="1:28">
      <c r="A5">
        <v>3</v>
      </c>
      <c r="B5">
        <v>93</v>
      </c>
      <c r="C5" t="s">
        <v>147</v>
      </c>
      <c r="D5" t="s">
        <v>145</v>
      </c>
      <c r="E5">
        <v>35</v>
      </c>
      <c r="F5" s="6" t="s">
        <v>46</v>
      </c>
      <c r="G5" s="2">
        <f>32+1</f>
        <v>33</v>
      </c>
      <c r="H5" s="3">
        <f>1+35</f>
        <v>36</v>
      </c>
      <c r="I5">
        <v>21</v>
      </c>
      <c r="J5" s="2">
        <f>30+1</f>
        <v>31</v>
      </c>
      <c r="K5" s="2">
        <f>32+1</f>
        <v>33</v>
      </c>
      <c r="L5">
        <v>30</v>
      </c>
      <c r="M5">
        <v>30</v>
      </c>
      <c r="X5">
        <f t="shared" si="0"/>
        <v>249</v>
      </c>
      <c r="Y5">
        <f t="shared" si="1"/>
        <v>21</v>
      </c>
      <c r="Z5">
        <f t="shared" si="2"/>
        <v>30</v>
      </c>
      <c r="AA5">
        <f t="shared" si="3"/>
        <v>30</v>
      </c>
      <c r="AB5">
        <f t="shared" si="4"/>
        <v>168</v>
      </c>
    </row>
    <row r="6" spans="1:28">
      <c r="A6">
        <v>4</v>
      </c>
      <c r="B6">
        <v>617</v>
      </c>
      <c r="C6" t="s">
        <v>148</v>
      </c>
      <c r="D6" t="s">
        <v>145</v>
      </c>
      <c r="E6">
        <v>23</v>
      </c>
      <c r="F6">
        <v>28</v>
      </c>
      <c r="G6">
        <v>27</v>
      </c>
      <c r="H6">
        <v>28</v>
      </c>
      <c r="I6">
        <v>29</v>
      </c>
      <c r="J6">
        <v>29</v>
      </c>
      <c r="K6">
        <v>26</v>
      </c>
      <c r="L6">
        <v>27</v>
      </c>
      <c r="M6">
        <v>25</v>
      </c>
      <c r="X6">
        <f t="shared" si="0"/>
        <v>242</v>
      </c>
      <c r="Y6">
        <f t="shared" si="1"/>
        <v>23</v>
      </c>
      <c r="Z6">
        <f t="shared" si="2"/>
        <v>25</v>
      </c>
      <c r="AA6">
        <f t="shared" si="3"/>
        <v>26</v>
      </c>
      <c r="AB6">
        <f t="shared" si="4"/>
        <v>168</v>
      </c>
    </row>
    <row r="7" spans="1:28">
      <c r="A7">
        <v>5</v>
      </c>
      <c r="B7">
        <v>74</v>
      </c>
      <c r="C7" t="s">
        <v>149</v>
      </c>
      <c r="D7" t="s">
        <v>150</v>
      </c>
      <c r="E7">
        <v>24</v>
      </c>
      <c r="F7">
        <v>27</v>
      </c>
      <c r="G7">
        <v>24</v>
      </c>
      <c r="H7">
        <v>27</v>
      </c>
      <c r="I7">
        <v>28</v>
      </c>
      <c r="J7">
        <v>27</v>
      </c>
      <c r="K7">
        <v>24</v>
      </c>
      <c r="L7">
        <v>24</v>
      </c>
      <c r="M7">
        <v>20</v>
      </c>
      <c r="X7">
        <f t="shared" si="0"/>
        <v>225</v>
      </c>
      <c r="Y7">
        <f t="shared" si="1"/>
        <v>20</v>
      </c>
      <c r="Z7">
        <f t="shared" si="2"/>
        <v>24</v>
      </c>
      <c r="AA7">
        <f t="shared" si="3"/>
        <v>24</v>
      </c>
      <c r="AB7">
        <f t="shared" si="4"/>
        <v>157</v>
      </c>
    </row>
    <row r="8" spans="1:28">
      <c r="A8">
        <v>6</v>
      </c>
      <c r="B8">
        <v>14</v>
      </c>
      <c r="C8" t="s">
        <v>151</v>
      </c>
      <c r="D8" t="s">
        <v>145</v>
      </c>
      <c r="E8">
        <v>27</v>
      </c>
      <c r="F8">
        <v>24</v>
      </c>
      <c r="G8">
        <v>23</v>
      </c>
      <c r="H8">
        <v>25</v>
      </c>
      <c r="I8">
        <v>26</v>
      </c>
      <c r="J8">
        <v>25</v>
      </c>
      <c r="K8">
        <v>22</v>
      </c>
      <c r="L8">
        <v>23</v>
      </c>
      <c r="M8">
        <v>22</v>
      </c>
      <c r="X8">
        <f t="shared" si="0"/>
        <v>217</v>
      </c>
      <c r="Y8">
        <f t="shared" si="1"/>
        <v>22</v>
      </c>
      <c r="Z8">
        <f t="shared" si="2"/>
        <v>22</v>
      </c>
      <c r="AA8">
        <f t="shared" si="3"/>
        <v>23</v>
      </c>
      <c r="AB8">
        <f t="shared" si="4"/>
        <v>150</v>
      </c>
    </row>
    <row r="9" spans="1:28">
      <c r="A9">
        <v>7</v>
      </c>
      <c r="B9">
        <v>77</v>
      </c>
      <c r="C9" t="s">
        <v>152</v>
      </c>
      <c r="D9" t="s">
        <v>145</v>
      </c>
      <c r="E9">
        <v>25</v>
      </c>
      <c r="F9">
        <v>26</v>
      </c>
      <c r="G9">
        <v>25</v>
      </c>
      <c r="H9">
        <v>24</v>
      </c>
      <c r="I9">
        <v>25</v>
      </c>
      <c r="J9">
        <v>24</v>
      </c>
      <c r="K9">
        <v>21</v>
      </c>
      <c r="L9">
        <v>22</v>
      </c>
      <c r="M9">
        <v>24</v>
      </c>
      <c r="X9">
        <f t="shared" si="0"/>
        <v>216</v>
      </c>
      <c r="Y9">
        <f t="shared" si="1"/>
        <v>21</v>
      </c>
      <c r="Z9">
        <f t="shared" si="2"/>
        <v>22</v>
      </c>
      <c r="AA9">
        <f t="shared" si="3"/>
        <v>24</v>
      </c>
      <c r="AB9">
        <f t="shared" si="4"/>
        <v>149</v>
      </c>
    </row>
    <row r="10" spans="1:28">
      <c r="A10">
        <v>8</v>
      </c>
      <c r="B10">
        <v>7</v>
      </c>
      <c r="C10" t="s">
        <v>153</v>
      </c>
      <c r="D10" t="s">
        <v>145</v>
      </c>
      <c r="E10" s="2">
        <f>30+1</f>
        <v>31</v>
      </c>
      <c r="F10">
        <v>35</v>
      </c>
      <c r="G10">
        <v>35</v>
      </c>
      <c r="H10">
        <v>0</v>
      </c>
      <c r="I10">
        <v>0</v>
      </c>
      <c r="J10">
        <v>0</v>
      </c>
      <c r="K10" s="3">
        <f>1+35</f>
        <v>36</v>
      </c>
      <c r="L10" s="2">
        <f>35+1</f>
        <v>36</v>
      </c>
      <c r="M10">
        <v>29</v>
      </c>
      <c r="X10">
        <f t="shared" si="0"/>
        <v>202</v>
      </c>
      <c r="Y10">
        <f t="shared" si="1"/>
        <v>0</v>
      </c>
      <c r="Z10">
        <f t="shared" si="2"/>
        <v>0</v>
      </c>
      <c r="AA10">
        <f t="shared" si="3"/>
        <v>0</v>
      </c>
      <c r="AB10">
        <f t="shared" si="4"/>
        <v>202</v>
      </c>
    </row>
    <row r="11" spans="1:28">
      <c r="A11">
        <v>9</v>
      </c>
      <c r="B11">
        <v>90</v>
      </c>
      <c r="C11" t="s">
        <v>154</v>
      </c>
      <c r="D11" t="s">
        <v>145</v>
      </c>
      <c r="E11" s="3">
        <f>1+32</f>
        <v>33</v>
      </c>
      <c r="F11">
        <v>30</v>
      </c>
      <c r="G11">
        <v>29</v>
      </c>
      <c r="H11" s="2">
        <f>32+1</f>
        <v>33</v>
      </c>
      <c r="I11">
        <v>35</v>
      </c>
      <c r="J11">
        <v>35</v>
      </c>
      <c r="K11">
        <v>0</v>
      </c>
      <c r="L11">
        <v>0</v>
      </c>
      <c r="M11">
        <v>0</v>
      </c>
      <c r="X11">
        <f t="shared" si="0"/>
        <v>195</v>
      </c>
      <c r="Y11">
        <f t="shared" si="1"/>
        <v>0</v>
      </c>
      <c r="Z11">
        <f t="shared" si="2"/>
        <v>0</v>
      </c>
      <c r="AA11">
        <f t="shared" si="3"/>
        <v>0</v>
      </c>
      <c r="AB11">
        <f t="shared" si="4"/>
        <v>195</v>
      </c>
    </row>
    <row r="12" spans="1:28">
      <c r="A12">
        <v>10</v>
      </c>
      <c r="B12">
        <v>15</v>
      </c>
      <c r="C12" t="s">
        <v>155</v>
      </c>
      <c r="D12" t="s">
        <v>156</v>
      </c>
      <c r="E12">
        <v>26</v>
      </c>
      <c r="F12">
        <v>25</v>
      </c>
      <c r="G12">
        <v>26</v>
      </c>
      <c r="H12">
        <v>23</v>
      </c>
      <c r="I12">
        <v>27</v>
      </c>
      <c r="J12">
        <v>26</v>
      </c>
      <c r="K12">
        <v>19</v>
      </c>
      <c r="L12">
        <v>0</v>
      </c>
      <c r="M12">
        <v>0</v>
      </c>
      <c r="X12">
        <f t="shared" si="0"/>
        <v>172</v>
      </c>
      <c r="Y12">
        <f t="shared" si="1"/>
        <v>0</v>
      </c>
      <c r="Z12">
        <f t="shared" si="2"/>
        <v>0</v>
      </c>
      <c r="AA12">
        <f t="shared" si="3"/>
        <v>19</v>
      </c>
      <c r="AB12">
        <f t="shared" si="4"/>
        <v>153</v>
      </c>
    </row>
    <row r="13" spans="1:28">
      <c r="A13">
        <v>11</v>
      </c>
      <c r="B13">
        <v>70</v>
      </c>
      <c r="C13" t="s">
        <v>157</v>
      </c>
      <c r="D13" t="s">
        <v>145</v>
      </c>
      <c r="E13">
        <v>0</v>
      </c>
      <c r="F13">
        <v>0</v>
      </c>
      <c r="G13">
        <v>0</v>
      </c>
      <c r="H13">
        <v>22</v>
      </c>
      <c r="I13">
        <v>22</v>
      </c>
      <c r="J13">
        <v>23</v>
      </c>
      <c r="K13">
        <v>20</v>
      </c>
      <c r="L13">
        <v>21</v>
      </c>
      <c r="M13">
        <v>21</v>
      </c>
      <c r="X13">
        <f t="shared" si="0"/>
        <v>129</v>
      </c>
      <c r="Y13">
        <f t="shared" si="1"/>
        <v>0</v>
      </c>
      <c r="Z13">
        <f t="shared" si="2"/>
        <v>0</v>
      </c>
      <c r="AA13">
        <f t="shared" si="3"/>
        <v>0</v>
      </c>
      <c r="AB13">
        <f t="shared" si="4"/>
        <v>129</v>
      </c>
    </row>
    <row r="14" spans="1:28">
      <c r="A14">
        <v>12</v>
      </c>
      <c r="B14">
        <v>79</v>
      </c>
      <c r="C14" t="s">
        <v>158</v>
      </c>
      <c r="D14" t="s">
        <v>145</v>
      </c>
      <c r="E14">
        <v>0</v>
      </c>
      <c r="F14">
        <v>0</v>
      </c>
      <c r="G14">
        <v>0</v>
      </c>
      <c r="H14">
        <v>26</v>
      </c>
      <c r="I14">
        <v>23</v>
      </c>
      <c r="J14">
        <v>0</v>
      </c>
      <c r="K14">
        <v>23</v>
      </c>
      <c r="L14">
        <v>25</v>
      </c>
      <c r="M14">
        <v>27</v>
      </c>
      <c r="X14">
        <f t="shared" si="0"/>
        <v>124</v>
      </c>
      <c r="Y14">
        <f t="shared" si="1"/>
        <v>0</v>
      </c>
      <c r="Z14">
        <f t="shared" si="2"/>
        <v>0</v>
      </c>
      <c r="AA14">
        <f t="shared" si="3"/>
        <v>0</v>
      </c>
      <c r="AB14">
        <f t="shared" si="4"/>
        <v>124</v>
      </c>
    </row>
    <row r="15" spans="1:28">
      <c r="A15">
        <v>13</v>
      </c>
      <c r="B15">
        <v>25</v>
      </c>
      <c r="C15" t="s">
        <v>159</v>
      </c>
      <c r="D15" t="s">
        <v>145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27</v>
      </c>
      <c r="L15">
        <v>28</v>
      </c>
      <c r="M15">
        <v>28</v>
      </c>
      <c r="X15">
        <f t="shared" si="0"/>
        <v>83</v>
      </c>
      <c r="Y15">
        <f t="shared" si="1"/>
        <v>0</v>
      </c>
      <c r="Z15">
        <f t="shared" si="2"/>
        <v>0</v>
      </c>
      <c r="AA15">
        <f t="shared" si="3"/>
        <v>0</v>
      </c>
      <c r="AB15">
        <f t="shared" si="4"/>
        <v>83</v>
      </c>
    </row>
    <row r="16" spans="1:28">
      <c r="A16">
        <v>14</v>
      </c>
      <c r="B16">
        <v>54</v>
      </c>
      <c r="C16" t="s">
        <v>160</v>
      </c>
      <c r="D16" t="s">
        <v>145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25</v>
      </c>
      <c r="L16">
        <v>26</v>
      </c>
      <c r="M16">
        <v>23</v>
      </c>
      <c r="X16">
        <f t="shared" si="0"/>
        <v>74</v>
      </c>
      <c r="Y16">
        <f t="shared" si="1"/>
        <v>0</v>
      </c>
      <c r="Z16">
        <f t="shared" si="2"/>
        <v>0</v>
      </c>
      <c r="AA16">
        <f t="shared" si="3"/>
        <v>0</v>
      </c>
      <c r="AB16">
        <f t="shared" si="4"/>
        <v>74</v>
      </c>
    </row>
    <row r="17" spans="1:28">
      <c r="A17">
        <v>15</v>
      </c>
      <c r="B17">
        <v>48</v>
      </c>
      <c r="C17" t="s">
        <v>161</v>
      </c>
      <c r="D17" t="s">
        <v>145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28</v>
      </c>
      <c r="L17">
        <v>20</v>
      </c>
      <c r="M17">
        <v>26</v>
      </c>
      <c r="X17">
        <f t="shared" si="0"/>
        <v>74</v>
      </c>
      <c r="Y17">
        <f t="shared" si="1"/>
        <v>0</v>
      </c>
      <c r="Z17">
        <f t="shared" si="2"/>
        <v>0</v>
      </c>
      <c r="AA17">
        <f t="shared" si="3"/>
        <v>0</v>
      </c>
      <c r="AB17">
        <f t="shared" si="4"/>
        <v>74</v>
      </c>
    </row>
    <row r="18" spans="1:28">
      <c r="A18">
        <v>16</v>
      </c>
      <c r="B18">
        <v>17</v>
      </c>
      <c r="C18" t="s">
        <v>162</v>
      </c>
      <c r="D18" t="s">
        <v>145</v>
      </c>
      <c r="E18">
        <v>0</v>
      </c>
      <c r="F18">
        <v>0</v>
      </c>
      <c r="G18">
        <v>0</v>
      </c>
      <c r="H18">
        <v>21</v>
      </c>
      <c r="I18">
        <v>24</v>
      </c>
      <c r="J18">
        <v>0</v>
      </c>
      <c r="K18">
        <v>0</v>
      </c>
      <c r="L18">
        <v>0</v>
      </c>
      <c r="M18">
        <v>0</v>
      </c>
      <c r="X18">
        <f t="shared" si="0"/>
        <v>45</v>
      </c>
      <c r="Y18">
        <f t="shared" si="1"/>
        <v>0</v>
      </c>
      <c r="Z18">
        <f t="shared" si="2"/>
        <v>0</v>
      </c>
      <c r="AA18">
        <f t="shared" si="3"/>
        <v>0</v>
      </c>
      <c r="AB18">
        <f t="shared" ref="AB18:AB19" si="5">+X18-Y18-Z18-AA18</f>
        <v>45</v>
      </c>
    </row>
    <row r="19" spans="1:28">
      <c r="A19">
        <v>17</v>
      </c>
      <c r="B19">
        <v>117</v>
      </c>
      <c r="C19" t="s">
        <v>163</v>
      </c>
      <c r="D19" t="s">
        <v>145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X19">
        <f t="shared" si="0"/>
        <v>0</v>
      </c>
      <c r="Y19">
        <f t="shared" si="1"/>
        <v>0</v>
      </c>
      <c r="Z19">
        <f t="shared" si="2"/>
        <v>0</v>
      </c>
      <c r="AA19">
        <f t="shared" si="3"/>
        <v>0</v>
      </c>
      <c r="AB19">
        <f t="shared" si="5"/>
        <v>0</v>
      </c>
    </row>
    <row r="20" spans="1:28">
      <c r="A20">
        <v>18</v>
      </c>
      <c r="D20" t="s">
        <v>145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</row>
    <row r="21" spans="1:28">
      <c r="B21" s="5"/>
    </row>
    <row r="22" spans="1:28">
      <c r="B22" s="5"/>
      <c r="E22">
        <f>SUM(E3:E21)</f>
        <v>281</v>
      </c>
      <c r="F22">
        <f t="shared" ref="F22:V22" si="6">SUM(F3:F21)</f>
        <v>257</v>
      </c>
      <c r="G22">
        <f t="shared" si="6"/>
        <v>280</v>
      </c>
      <c r="H22">
        <f t="shared" si="6"/>
        <v>324</v>
      </c>
      <c r="I22">
        <f t="shared" si="6"/>
        <v>323</v>
      </c>
      <c r="J22">
        <f t="shared" si="6"/>
        <v>280</v>
      </c>
      <c r="K22">
        <f t="shared" si="6"/>
        <v>363</v>
      </c>
      <c r="L22">
        <f t="shared" si="6"/>
        <v>343</v>
      </c>
      <c r="M22">
        <f t="shared" si="6"/>
        <v>343</v>
      </c>
      <c r="N22">
        <f t="shared" si="6"/>
        <v>0</v>
      </c>
      <c r="O22">
        <f t="shared" si="6"/>
        <v>0</v>
      </c>
      <c r="P22">
        <f t="shared" si="6"/>
        <v>0</v>
      </c>
      <c r="Q22">
        <f t="shared" si="6"/>
        <v>0</v>
      </c>
      <c r="R22">
        <f t="shared" si="6"/>
        <v>0</v>
      </c>
      <c r="S22">
        <f t="shared" si="6"/>
        <v>0</v>
      </c>
      <c r="T22">
        <f t="shared" si="6"/>
        <v>0</v>
      </c>
      <c r="U22">
        <f t="shared" si="6"/>
        <v>0</v>
      </c>
      <c r="V22">
        <f t="shared" si="6"/>
        <v>0</v>
      </c>
    </row>
    <row r="26" spans="1:28">
      <c r="A26" s="1" t="s">
        <v>0</v>
      </c>
      <c r="B26" s="1" t="s">
        <v>1</v>
      </c>
      <c r="C26" s="1" t="s">
        <v>2</v>
      </c>
      <c r="D26" s="1" t="s">
        <v>3</v>
      </c>
      <c r="E26" s="1" t="s">
        <v>4</v>
      </c>
      <c r="F26" s="1" t="s">
        <v>5</v>
      </c>
      <c r="G26" s="1" t="s">
        <v>6</v>
      </c>
      <c r="H26" s="1" t="s">
        <v>4</v>
      </c>
      <c r="I26" s="1" t="s">
        <v>5</v>
      </c>
      <c r="J26" s="1" t="s">
        <v>6</v>
      </c>
      <c r="K26" s="1" t="s">
        <v>7</v>
      </c>
      <c r="L26" s="1" t="s">
        <v>8</v>
      </c>
      <c r="M26" s="1" t="s">
        <v>9</v>
      </c>
      <c r="N26" s="1" t="s">
        <v>10</v>
      </c>
      <c r="O26" s="1" t="s">
        <v>11</v>
      </c>
      <c r="P26" s="1" t="s">
        <v>12</v>
      </c>
      <c r="Q26" s="1" t="s">
        <v>7</v>
      </c>
      <c r="R26" s="1" t="s">
        <v>8</v>
      </c>
      <c r="S26" s="1" t="s">
        <v>9</v>
      </c>
      <c r="T26" s="1" t="s">
        <v>13</v>
      </c>
      <c r="U26" s="1" t="s">
        <v>14</v>
      </c>
      <c r="V26" s="1" t="s">
        <v>15</v>
      </c>
      <c r="W26" s="1"/>
      <c r="X26" s="1" t="s">
        <v>16</v>
      </c>
      <c r="Y26" s="1" t="s">
        <v>17</v>
      </c>
      <c r="Z26" s="1" t="s">
        <v>18</v>
      </c>
      <c r="AA26" s="1" t="s">
        <v>19</v>
      </c>
      <c r="AB26" s="1" t="s">
        <v>20</v>
      </c>
    </row>
    <row r="28" spans="1:28">
      <c r="A28">
        <v>1</v>
      </c>
      <c r="B28">
        <v>15</v>
      </c>
      <c r="C28" t="s">
        <v>155</v>
      </c>
      <c r="D28" t="s">
        <v>156</v>
      </c>
      <c r="E28" s="4">
        <v>37</v>
      </c>
      <c r="F28" s="2">
        <v>36</v>
      </c>
      <c r="G28" s="2">
        <v>36</v>
      </c>
      <c r="H28" s="4">
        <v>37</v>
      </c>
      <c r="I28" s="2">
        <v>36</v>
      </c>
      <c r="J28" s="2">
        <v>36</v>
      </c>
      <c r="K28" s="2">
        <v>32</v>
      </c>
      <c r="L28">
        <v>0</v>
      </c>
      <c r="M28">
        <v>0</v>
      </c>
      <c r="X28">
        <f>SUM(E28:W28)</f>
        <v>250</v>
      </c>
      <c r="Y28">
        <f>IF(ISERROR(SMALL($E28:$V28,1)),0,MAX(SMALL($E28:$V28,1),0))</f>
        <v>0</v>
      </c>
      <c r="Z28">
        <f>IF(ISERROR(SMALL($E28:$V28,2)),0,MAX(SMALL($E28:$V28,2),0))</f>
        <v>0</v>
      </c>
      <c r="AA28">
        <f>IF(ISERROR(SMALL($E28:$V28,3)),0,MAX(SMALL($E28:$V28,3),0))</f>
        <v>32</v>
      </c>
      <c r="AB28">
        <f>+X28-Y28-Z28-AA28</f>
        <v>218</v>
      </c>
    </row>
    <row r="29" spans="1:28">
      <c r="A29">
        <v>2</v>
      </c>
      <c r="B29">
        <v>79</v>
      </c>
      <c r="C29" t="s">
        <v>158</v>
      </c>
      <c r="D29" t="s">
        <v>156</v>
      </c>
      <c r="E29">
        <v>0</v>
      </c>
      <c r="F29">
        <v>0</v>
      </c>
      <c r="G29">
        <v>0</v>
      </c>
      <c r="H29">
        <v>32</v>
      </c>
      <c r="I29">
        <v>32</v>
      </c>
      <c r="J29">
        <v>32</v>
      </c>
      <c r="K29" s="4">
        <f>1+35+1</f>
        <v>37</v>
      </c>
      <c r="L29" s="2">
        <f>35+1</f>
        <v>36</v>
      </c>
      <c r="M29" s="2">
        <f>35+1</f>
        <v>36</v>
      </c>
      <c r="X29">
        <f>SUM(E29:W29)</f>
        <v>205</v>
      </c>
      <c r="Y29">
        <f>IF(ISERROR(SMALL($E29:$V29,1)),0,MAX(SMALL($E29:$V29,1),0))</f>
        <v>0</v>
      </c>
      <c r="Z29">
        <f>IF(ISERROR(SMALL($E29:$V29,2)),0,MAX(SMALL($E29:$V29,2),0))</f>
        <v>0</v>
      </c>
      <c r="AA29">
        <f>IF(ISERROR(SMALL($E29:$V29,3)),0,MAX(SMALL($E29:$V29,3),0))</f>
        <v>0</v>
      </c>
      <c r="AB29">
        <f>+X29-Y29-Z29-AA29</f>
        <v>205</v>
      </c>
    </row>
    <row r="30" spans="1:28">
      <c r="A30">
        <v>3</v>
      </c>
      <c r="B30">
        <v>74</v>
      </c>
      <c r="C30" t="s">
        <v>164</v>
      </c>
      <c r="D30" t="s">
        <v>156</v>
      </c>
      <c r="E30">
        <v>32</v>
      </c>
      <c r="F30">
        <v>32</v>
      </c>
      <c r="G30">
        <v>32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X30">
        <f>SUM(E30:W30)</f>
        <v>96</v>
      </c>
      <c r="Y30">
        <f>IF(ISERROR(SMALL($E30:$V30,1)),0,MAX(SMALL($E30:$V30,1),0))</f>
        <v>0</v>
      </c>
      <c r="Z30">
        <f>IF(ISERROR(SMALL($E30:$V30,2)),0,MAX(SMALL($E30:$V30,2),0))</f>
        <v>0</v>
      </c>
      <c r="AA30">
        <f>IF(ISERROR(SMALL($E30:$V30,3)),0,MAX(SMALL($E30:$V30,3),0))</f>
        <v>0</v>
      </c>
      <c r="AB30">
        <f>+X30-Y30-Z30-AA30</f>
        <v>96</v>
      </c>
    </row>
    <row r="32" spans="1:28">
      <c r="E32">
        <f>SUM(E28:E31)</f>
        <v>69</v>
      </c>
      <c r="F32">
        <f t="shared" ref="F32:V32" si="7">SUM(F28:F31)</f>
        <v>68</v>
      </c>
      <c r="G32">
        <f t="shared" si="7"/>
        <v>68</v>
      </c>
      <c r="H32">
        <f t="shared" si="7"/>
        <v>69</v>
      </c>
      <c r="I32">
        <f t="shared" si="7"/>
        <v>68</v>
      </c>
      <c r="J32">
        <f t="shared" si="7"/>
        <v>68</v>
      </c>
      <c r="K32">
        <f t="shared" si="7"/>
        <v>69</v>
      </c>
      <c r="L32">
        <f t="shared" si="7"/>
        <v>36</v>
      </c>
      <c r="M32">
        <f t="shared" si="7"/>
        <v>36</v>
      </c>
      <c r="N32">
        <f t="shared" si="7"/>
        <v>0</v>
      </c>
      <c r="O32">
        <f t="shared" si="7"/>
        <v>0</v>
      </c>
      <c r="P32">
        <f t="shared" si="7"/>
        <v>0</v>
      </c>
      <c r="Q32">
        <f t="shared" si="7"/>
        <v>0</v>
      </c>
      <c r="R32">
        <f t="shared" si="7"/>
        <v>0</v>
      </c>
      <c r="S32">
        <f t="shared" si="7"/>
        <v>0</v>
      </c>
      <c r="T32">
        <f t="shared" si="7"/>
        <v>0</v>
      </c>
      <c r="U32">
        <f t="shared" si="7"/>
        <v>0</v>
      </c>
      <c r="V32">
        <f t="shared" si="7"/>
        <v>0</v>
      </c>
    </row>
    <row r="35" spans="1:2">
      <c r="A35" s="3"/>
      <c r="B35" t="s">
        <v>43</v>
      </c>
    </row>
    <row r="36" spans="1:2">
      <c r="A36" s="2"/>
      <c r="B36" t="s">
        <v>44</v>
      </c>
    </row>
    <row r="37" spans="1:2">
      <c r="A37" s="4"/>
      <c r="B37" t="s">
        <v>45</v>
      </c>
    </row>
    <row r="38" spans="1:2">
      <c r="A38" s="6"/>
      <c r="B38" t="s">
        <v>46</v>
      </c>
    </row>
    <row r="41" spans="1:2">
      <c r="A41" t="s">
        <v>47</v>
      </c>
    </row>
  </sheetData>
  <sortState xmlns:xlrd2="http://schemas.microsoft.com/office/spreadsheetml/2017/richdata2" ref="B3:X19">
    <sortCondition descending="1" ref="X3:X19"/>
  </sortState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Hewlett-Packard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Youri Verswijveren</dc:creator>
  <cp:keywords/>
  <dc:description/>
  <cp:lastModifiedBy/>
  <cp:revision/>
  <dcterms:created xsi:type="dcterms:W3CDTF">2023-03-21T20:23:04Z</dcterms:created>
  <dcterms:modified xsi:type="dcterms:W3CDTF">2023-05-16T18:27:26Z</dcterms:modified>
  <cp:category/>
  <cp:contentStatus/>
</cp:coreProperties>
</file>