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gpelite-my.sharepoint.com/personal/youri_verswijveren_gp-elite_nl/Documents/Bureaublad/Youri/Schakels/"/>
    </mc:Choice>
  </mc:AlternateContent>
  <xr:revisionPtr revIDLastSave="49" documentId="14_{59960E25-7D05-42D1-9652-D99AB8698218}" xr6:coauthVersionLast="47" xr6:coauthVersionMax="47" xr10:uidLastSave="{62CA2243-59D9-4797-853B-39BFE020A239}"/>
  <bookViews>
    <workbookView xWindow="-120" yWindow="-120" windowWidth="29040" windowHeight="15840" xr2:uid="{00000000-000D-0000-FFFF-FFFF00000000}"/>
  </bookViews>
  <sheets>
    <sheet name="Cadet 160cc" sheetId="1" r:id="rId1"/>
    <sheet name="Cadet 160cc Rookie" sheetId="2" r:id="rId2"/>
    <sheet name="Parolin Rocky" sheetId="3" r:id="rId3"/>
    <sheet name="Parolin Rocky Rookie" sheetId="4" r:id="rId4"/>
    <sheet name="9PK Super Cadet" sheetId="5" r:id="rId5"/>
    <sheet name="RK1" sheetId="6" r:id="rId6"/>
    <sheet name="T4 Mini" sheetId="7" r:id="rId7"/>
    <sheet name="T4 Junior" sheetId="9" r:id="rId8"/>
    <sheet name="T4 Senior" sheetId="8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E17" i="9"/>
  <c r="D17" i="9"/>
  <c r="N17" i="9" l="1"/>
  <c r="F3" i="3"/>
  <c r="D3" i="3"/>
  <c r="E3" i="3"/>
  <c r="F13" i="7"/>
  <c r="E13" i="7"/>
  <c r="D13" i="7"/>
  <c r="F3" i="7"/>
  <c r="E3" i="7"/>
  <c r="D3" i="7"/>
  <c r="F6" i="9"/>
  <c r="E6" i="9"/>
  <c r="D4" i="9"/>
  <c r="D3" i="9"/>
  <c r="F21" i="8"/>
  <c r="F15" i="8"/>
  <c r="F4" i="8"/>
  <c r="F3" i="6"/>
  <c r="F3" i="5"/>
  <c r="F17" i="6"/>
  <c r="F4" i="4"/>
  <c r="F3" i="1"/>
  <c r="F3" i="2"/>
  <c r="E21" i="8"/>
  <c r="D21" i="8"/>
  <c r="E15" i="8"/>
  <c r="D15" i="8"/>
  <c r="E9" i="8"/>
  <c r="D4" i="8"/>
  <c r="D9" i="8"/>
  <c r="E4" i="6"/>
  <c r="E3" i="5"/>
  <c r="E17" i="6"/>
  <c r="E4" i="4"/>
  <c r="E4" i="1"/>
  <c r="E3" i="2"/>
  <c r="D3" i="4"/>
  <c r="D4" i="1"/>
  <c r="D3" i="1"/>
  <c r="D3" i="5"/>
  <c r="D4" i="6"/>
  <c r="D3" i="6"/>
  <c r="D17" i="6"/>
  <c r="D3" i="2"/>
  <c r="N14" i="7"/>
  <c r="N15" i="7"/>
  <c r="N3" i="1"/>
  <c r="N9" i="1"/>
  <c r="N8" i="1"/>
  <c r="N6" i="1"/>
  <c r="N4" i="1"/>
  <c r="N5" i="1"/>
  <c r="N7" i="1"/>
  <c r="N4" i="2"/>
  <c r="N6" i="2"/>
  <c r="N11" i="2"/>
  <c r="N7" i="2"/>
  <c r="N8" i="2"/>
  <c r="N5" i="2"/>
  <c r="N12" i="2"/>
  <c r="N3" i="2"/>
  <c r="N9" i="2"/>
  <c r="N10" i="2"/>
  <c r="N6" i="3"/>
  <c r="N7" i="3"/>
  <c r="N4" i="3"/>
  <c r="N3" i="3"/>
  <c r="N5" i="3"/>
  <c r="N4" i="4"/>
  <c r="N3" i="4"/>
  <c r="N4" i="5"/>
  <c r="N3" i="5"/>
  <c r="N19" i="6"/>
  <c r="N17" i="6"/>
  <c r="N18" i="6"/>
  <c r="N20" i="6"/>
  <c r="N5" i="6"/>
  <c r="N8" i="6"/>
  <c r="N4" i="6"/>
  <c r="N6" i="6"/>
  <c r="N7" i="6"/>
  <c r="N10" i="6"/>
  <c r="N9" i="6"/>
  <c r="N3" i="6"/>
  <c r="N5" i="9"/>
  <c r="N4" i="9"/>
  <c r="N7" i="9"/>
  <c r="N6" i="9"/>
  <c r="N9" i="9"/>
  <c r="N10" i="9"/>
  <c r="N3" i="9"/>
  <c r="N11" i="9"/>
  <c r="N8" i="9"/>
  <c r="N8" i="8"/>
  <c r="N6" i="8"/>
  <c r="N9" i="8"/>
  <c r="N4" i="8"/>
  <c r="N3" i="8"/>
  <c r="N5" i="8"/>
  <c r="N7" i="8"/>
  <c r="N21" i="8"/>
  <c r="N15" i="8" l="1"/>
  <c r="N13" i="7"/>
  <c r="N6" i="7" l="1"/>
  <c r="N5" i="7"/>
  <c r="N7" i="7"/>
  <c r="N3" i="7"/>
  <c r="N4" i="7"/>
</calcChain>
</file>

<file path=xl/sharedStrings.xml><?xml version="1.0" encoding="utf-8"?>
<sst xmlns="http://schemas.openxmlformats.org/spreadsheetml/2006/main" count="461" uniqueCount="95">
  <si>
    <t>Plaats</t>
  </si>
  <si>
    <t>Nummer</t>
  </si>
  <si>
    <t>Naam coureur</t>
  </si>
  <si>
    <t>Dankern 1</t>
  </si>
  <si>
    <t>Dankern 2</t>
  </si>
  <si>
    <t>Dankern 3</t>
  </si>
  <si>
    <t>Totaal</t>
  </si>
  <si>
    <t>Bonus punt voor pole in kwalificatie</t>
  </si>
  <si>
    <t>Bonus punt voor snelste rondentijd</t>
  </si>
  <si>
    <t>Bonus punt voor snelste rondentijd + pole in kwalificatie</t>
  </si>
  <si>
    <t>DQ</t>
  </si>
  <si>
    <t>Vledderveen 1</t>
  </si>
  <si>
    <t>Vledderveen 2</t>
  </si>
  <si>
    <t>Vledderveen 3</t>
  </si>
  <si>
    <t>KCL 1</t>
  </si>
  <si>
    <t>KCL 2</t>
  </si>
  <si>
    <t>KCL 3</t>
  </si>
  <si>
    <t>ROOKIE</t>
  </si>
  <si>
    <t>MASTER</t>
  </si>
  <si>
    <t>SENIOR</t>
  </si>
  <si>
    <t>Jamal Smaili (ROOKIE)</t>
  </si>
  <si>
    <t>Senn van den Engel (ROOKIE)</t>
  </si>
  <si>
    <t xml:space="preserve">Javey Feikens </t>
  </si>
  <si>
    <t xml:space="preserve">Dez Ruinemans </t>
  </si>
  <si>
    <t>Dave Koorn (ROOKIE)</t>
  </si>
  <si>
    <t>Hidde Wassenaar</t>
  </si>
  <si>
    <t>Riff Scheffers (ROOKIE)</t>
  </si>
  <si>
    <t>Noah Philips (ROOKIE)</t>
  </si>
  <si>
    <t xml:space="preserve">Marco Koopman </t>
  </si>
  <si>
    <t>Vinn Uitslag</t>
  </si>
  <si>
    <t>Lenn ter Veen (ROOKIE)</t>
  </si>
  <si>
    <t xml:space="preserve">Liam Mellens </t>
  </si>
  <si>
    <t>Phylicia ten Holt (ROOKIE)</t>
  </si>
  <si>
    <t>Jarno ten Hagen (ROOKIE)</t>
  </si>
  <si>
    <t>Bodhi Bouwsema (ROOKIE)</t>
  </si>
  <si>
    <t>Levi Philips (ROOKIE)</t>
  </si>
  <si>
    <t>Jarno Beuker</t>
  </si>
  <si>
    <t>Jarno Smit</t>
  </si>
  <si>
    <t>Sijvert Wajer</t>
  </si>
  <si>
    <t>Jay de Jonge (ROOKIE)</t>
  </si>
  <si>
    <t>Tim Frederiks</t>
  </si>
  <si>
    <t>Milan Gall</t>
  </si>
  <si>
    <t>Jermaine de Vries</t>
  </si>
  <si>
    <t>Alinda Koopman (SENIOR)</t>
  </si>
  <si>
    <t>Ian Mennes</t>
  </si>
  <si>
    <t>Sepp Prins</t>
  </si>
  <si>
    <t>Luc Camphuijsen (SENIOR)</t>
  </si>
  <si>
    <t>Senna Bison</t>
  </si>
  <si>
    <t>Ian Prins</t>
  </si>
  <si>
    <t>Mike Raateland</t>
  </si>
  <si>
    <t>Fleur Zijm (SENIOR)</t>
  </si>
  <si>
    <t>Maikel Beuker</t>
  </si>
  <si>
    <t>Owen Dudok van Heel</t>
  </si>
  <si>
    <t>Fleur van Dijk (SENIOR)</t>
  </si>
  <si>
    <t>Stijn Bakker</t>
  </si>
  <si>
    <t>Lucas van Zuilekom (ROOKIE)</t>
  </si>
  <si>
    <t>Jurre Beckers</t>
  </si>
  <si>
    <t>Damian Beganovic</t>
  </si>
  <si>
    <t>Ronan Kamphuis</t>
  </si>
  <si>
    <t>Huub Jonk</t>
  </si>
  <si>
    <t>Timo Hermus</t>
  </si>
  <si>
    <t>Sjoerd de Vries</t>
  </si>
  <si>
    <t>Keyan de Jonge</t>
  </si>
  <si>
    <t>NB Om in aanmerking te komen voor het eindklassement, dient een coureur tenminste 2 wedstrijddagen gereden te hebben</t>
  </si>
  <si>
    <t xml:space="preserve">Rory de Jong </t>
  </si>
  <si>
    <t>Evy Bunskoeke</t>
  </si>
  <si>
    <t>Maikel Schilders</t>
  </si>
  <si>
    <t>Yermo Zanen (ROOKIE)</t>
  </si>
  <si>
    <t>Jamie Elzerman</t>
  </si>
  <si>
    <t>Mats Mooij</t>
  </si>
  <si>
    <t>Seppe Boeckxstaens</t>
  </si>
  <si>
    <t xml:space="preserve">Jort Bakker (ROOKIE) </t>
  </si>
  <si>
    <t>Fedde Bakker</t>
  </si>
  <si>
    <t>Jason Beganovic (ROOKIE)</t>
  </si>
  <si>
    <t>Jari Berends</t>
  </si>
  <si>
    <t>Pelle de Vries (ROOKIE)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</si>
  <si>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</si>
  <si>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</si>
  <si>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</si>
  <si>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</si>
  <si>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</si>
  <si>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</si>
  <si>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</si>
  <si>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</si>
  <si>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</si>
  <si>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</si>
  <si>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</si>
  <si>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</si>
  <si>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</si>
  <si>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</si>
  <si>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</si>
  <si>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</si>
  <si>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PUNTENTELLING</t>
  </si>
  <si>
    <t>Jesper Beerbaum</t>
  </si>
  <si>
    <t>Bas van Vliet (ROOKIE)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</si>
</sst>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6" borderId="0" xfId="0" applyFont="1" applyFill="1"/>
    <xf numFmtId="0" fontId="0" fillId="7" borderId="1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1" fillId="0" borderId="0" xfId="0" applyFont="1"/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zoomScale="75" zoomScaleNormal="75" workbookViewId="0">
      <selection activeCell="L27" sqref="L27"/>
    </sheetView>
  </sheetViews>
  <sheetFormatPr defaultRowHeight="15" x14ac:dyDescent="0.25"/>
  <cols>
    <col min="3" max="3" width="26.28515625" customWidth="1"/>
    <col min="4" max="12" width="15.5703125" customWidth="1"/>
    <col min="21" max="21" width="10.140625" customWidth="1"/>
  </cols>
  <sheetData>
    <row r="1" spans="1:18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5"/>
      <c r="N1" s="5" t="s">
        <v>6</v>
      </c>
      <c r="O1" s="13"/>
      <c r="P1" s="11" t="s">
        <v>92</v>
      </c>
      <c r="Q1" s="12"/>
      <c r="R1" s="14"/>
    </row>
    <row r="2" spans="1:18" x14ac:dyDescent="0.25">
      <c r="O2" s="14"/>
      <c r="P2" s="6"/>
      <c r="Q2" s="7"/>
      <c r="R2" s="14"/>
    </row>
    <row r="3" spans="1:18" x14ac:dyDescent="0.25">
      <c r="A3">
        <v>1</v>
      </c>
      <c r="B3">
        <v>99</v>
      </c>
      <c r="C3" t="s">
        <v>36</v>
      </c>
      <c r="D3" s="2">
        <f>1+40</f>
        <v>41</v>
      </c>
      <c r="E3">
        <v>40</v>
      </c>
      <c r="F3" s="1">
        <f>40+1</f>
        <v>41</v>
      </c>
      <c r="N3">
        <f t="shared" ref="N3:N9" si="0">SUM(D3:M3)</f>
        <v>122</v>
      </c>
      <c r="O3" s="14"/>
      <c r="P3" s="6" t="s">
        <v>76</v>
      </c>
      <c r="Q3" s="7">
        <v>40</v>
      </c>
      <c r="R3" s="14"/>
    </row>
    <row r="4" spans="1:18" x14ac:dyDescent="0.25">
      <c r="A4">
        <v>2</v>
      </c>
      <c r="B4">
        <v>16</v>
      </c>
      <c r="C4" t="s">
        <v>25</v>
      </c>
      <c r="D4" s="1">
        <f>35+1</f>
        <v>36</v>
      </c>
      <c r="E4" s="1">
        <f>29+1</f>
        <v>30</v>
      </c>
      <c r="F4">
        <v>37</v>
      </c>
      <c r="N4">
        <f t="shared" si="0"/>
        <v>103</v>
      </c>
      <c r="O4" s="14"/>
      <c r="P4" s="6" t="s">
        <v>77</v>
      </c>
      <c r="Q4" s="7">
        <v>37</v>
      </c>
      <c r="R4" s="14"/>
    </row>
    <row r="5" spans="1:18" x14ac:dyDescent="0.25">
      <c r="A5">
        <v>3</v>
      </c>
      <c r="B5">
        <v>11</v>
      </c>
      <c r="C5" t="s">
        <v>23</v>
      </c>
      <c r="D5">
        <v>29</v>
      </c>
      <c r="E5">
        <v>37</v>
      </c>
      <c r="F5">
        <v>35</v>
      </c>
      <c r="N5">
        <f t="shared" si="0"/>
        <v>101</v>
      </c>
      <c r="O5" s="14"/>
      <c r="P5" s="6" t="s">
        <v>78</v>
      </c>
      <c r="Q5" s="7">
        <v>35</v>
      </c>
      <c r="R5" s="14"/>
    </row>
    <row r="6" spans="1:18" x14ac:dyDescent="0.25">
      <c r="A6">
        <v>4</v>
      </c>
      <c r="B6">
        <v>30</v>
      </c>
      <c r="C6" t="s">
        <v>28</v>
      </c>
      <c r="D6">
        <v>37</v>
      </c>
      <c r="E6">
        <v>33</v>
      </c>
      <c r="F6">
        <v>30</v>
      </c>
      <c r="N6">
        <f t="shared" si="0"/>
        <v>100</v>
      </c>
      <c r="O6" s="14"/>
      <c r="P6" s="6" t="s">
        <v>79</v>
      </c>
      <c r="Q6" s="7">
        <v>33</v>
      </c>
      <c r="R6" s="14"/>
    </row>
    <row r="7" spans="1:18" x14ac:dyDescent="0.25">
      <c r="A7">
        <v>5</v>
      </c>
      <c r="B7">
        <v>9</v>
      </c>
      <c r="C7" t="s">
        <v>22</v>
      </c>
      <c r="D7">
        <v>31</v>
      </c>
      <c r="E7">
        <v>35</v>
      </c>
      <c r="F7">
        <v>29</v>
      </c>
      <c r="N7">
        <f t="shared" si="0"/>
        <v>95</v>
      </c>
      <c r="O7" s="14"/>
      <c r="P7" s="6" t="s">
        <v>80</v>
      </c>
      <c r="Q7" s="7">
        <v>31</v>
      </c>
      <c r="R7" s="14"/>
    </row>
    <row r="8" spans="1:18" x14ac:dyDescent="0.25">
      <c r="A8">
        <v>6</v>
      </c>
      <c r="B8">
        <v>31</v>
      </c>
      <c r="C8" t="s">
        <v>29</v>
      </c>
      <c r="D8">
        <v>33</v>
      </c>
      <c r="E8">
        <v>30</v>
      </c>
      <c r="F8">
        <v>31</v>
      </c>
      <c r="N8">
        <f t="shared" si="0"/>
        <v>94</v>
      </c>
      <c r="O8" s="14"/>
      <c r="P8" s="6" t="s">
        <v>81</v>
      </c>
      <c r="Q8" s="7">
        <v>30</v>
      </c>
      <c r="R8" s="14"/>
    </row>
    <row r="9" spans="1:18" x14ac:dyDescent="0.25">
      <c r="A9">
        <v>7</v>
      </c>
      <c r="B9">
        <v>61</v>
      </c>
      <c r="C9" t="s">
        <v>31</v>
      </c>
      <c r="D9">
        <v>30</v>
      </c>
      <c r="E9">
        <v>31</v>
      </c>
      <c r="F9">
        <v>33</v>
      </c>
      <c r="N9">
        <f t="shared" si="0"/>
        <v>94</v>
      </c>
      <c r="O9" s="14"/>
      <c r="P9" s="6" t="s">
        <v>82</v>
      </c>
      <c r="Q9" s="7">
        <v>29</v>
      </c>
      <c r="R9" s="14"/>
    </row>
    <row r="10" spans="1:18" x14ac:dyDescent="0.25">
      <c r="A10">
        <v>8</v>
      </c>
      <c r="B10">
        <v>14</v>
      </c>
      <c r="C10" t="s">
        <v>24</v>
      </c>
      <c r="D10">
        <v>28</v>
      </c>
      <c r="E10">
        <v>28</v>
      </c>
      <c r="F10">
        <v>28</v>
      </c>
      <c r="N10">
        <f t="shared" ref="N10:N19" si="1">SUM(D10:M10)</f>
        <v>84</v>
      </c>
      <c r="O10" s="14"/>
      <c r="P10" s="6" t="s">
        <v>83</v>
      </c>
      <c r="Q10" s="7">
        <v>28</v>
      </c>
      <c r="R10" s="14"/>
    </row>
    <row r="11" spans="1:18" x14ac:dyDescent="0.25">
      <c r="A11">
        <v>9</v>
      </c>
      <c r="B11">
        <v>77</v>
      </c>
      <c r="C11" t="s">
        <v>35</v>
      </c>
      <c r="D11">
        <v>27</v>
      </c>
      <c r="E11">
        <v>27</v>
      </c>
      <c r="F11">
        <v>27</v>
      </c>
      <c r="N11">
        <f t="shared" si="1"/>
        <v>81</v>
      </c>
      <c r="O11" s="14"/>
      <c r="P11" s="6" t="s">
        <v>84</v>
      </c>
      <c r="Q11" s="7">
        <v>27</v>
      </c>
      <c r="R11" s="14"/>
    </row>
    <row r="12" spans="1:18" x14ac:dyDescent="0.25">
      <c r="A12">
        <v>10</v>
      </c>
      <c r="B12">
        <v>26</v>
      </c>
      <c r="C12" t="s">
        <v>27</v>
      </c>
      <c r="D12">
        <v>26</v>
      </c>
      <c r="E12">
        <v>25</v>
      </c>
      <c r="F12">
        <v>25</v>
      </c>
      <c r="N12">
        <f t="shared" si="1"/>
        <v>76</v>
      </c>
      <c r="O12" s="14"/>
      <c r="P12" s="6" t="s">
        <v>85</v>
      </c>
      <c r="Q12" s="7">
        <v>26</v>
      </c>
      <c r="R12" s="14"/>
    </row>
    <row r="13" spans="1:18" x14ac:dyDescent="0.25">
      <c r="A13">
        <v>11</v>
      </c>
      <c r="B13">
        <v>76</v>
      </c>
      <c r="C13" t="s">
        <v>34</v>
      </c>
      <c r="D13">
        <v>23</v>
      </c>
      <c r="E13">
        <v>26</v>
      </c>
      <c r="F13">
        <v>26</v>
      </c>
      <c r="N13">
        <f t="shared" si="1"/>
        <v>75</v>
      </c>
      <c r="O13" s="14"/>
      <c r="P13" s="6" t="s">
        <v>86</v>
      </c>
      <c r="Q13" s="7">
        <v>25</v>
      </c>
      <c r="R13" s="14"/>
    </row>
    <row r="14" spans="1:18" x14ac:dyDescent="0.25">
      <c r="A14">
        <v>12</v>
      </c>
      <c r="B14">
        <v>66</v>
      </c>
      <c r="C14" t="s">
        <v>32</v>
      </c>
      <c r="D14">
        <v>22</v>
      </c>
      <c r="E14">
        <v>24</v>
      </c>
      <c r="F14">
        <v>23</v>
      </c>
      <c r="N14">
        <f t="shared" si="1"/>
        <v>69</v>
      </c>
      <c r="O14" s="14"/>
      <c r="P14" s="6" t="s">
        <v>87</v>
      </c>
      <c r="Q14" s="7">
        <v>24</v>
      </c>
      <c r="R14" s="14"/>
    </row>
    <row r="15" spans="1:18" x14ac:dyDescent="0.25">
      <c r="A15">
        <v>13</v>
      </c>
      <c r="B15">
        <v>47</v>
      </c>
      <c r="C15" t="s">
        <v>30</v>
      </c>
      <c r="D15">
        <v>24</v>
      </c>
      <c r="E15">
        <v>23</v>
      </c>
      <c r="F15">
        <v>21</v>
      </c>
      <c r="N15">
        <f t="shared" si="1"/>
        <v>68</v>
      </c>
      <c r="O15" s="14"/>
      <c r="P15" s="6" t="s">
        <v>88</v>
      </c>
      <c r="Q15" s="7">
        <v>23</v>
      </c>
      <c r="R15" s="14"/>
    </row>
    <row r="16" spans="1:18" x14ac:dyDescent="0.25">
      <c r="A16">
        <v>14</v>
      </c>
      <c r="B16">
        <v>7</v>
      </c>
      <c r="C16" t="s">
        <v>21</v>
      </c>
      <c r="D16">
        <v>25</v>
      </c>
      <c r="E16">
        <v>21</v>
      </c>
      <c r="F16">
        <v>20</v>
      </c>
      <c r="N16">
        <f t="shared" si="1"/>
        <v>66</v>
      </c>
      <c r="O16" s="14"/>
      <c r="P16" s="6" t="s">
        <v>89</v>
      </c>
      <c r="Q16" s="7">
        <v>22</v>
      </c>
      <c r="R16" s="14"/>
    </row>
    <row r="17" spans="1:18" x14ac:dyDescent="0.25">
      <c r="A17">
        <v>15</v>
      </c>
      <c r="B17">
        <v>6</v>
      </c>
      <c r="C17" t="s">
        <v>20</v>
      </c>
      <c r="D17">
        <v>19</v>
      </c>
      <c r="E17">
        <v>22</v>
      </c>
      <c r="F17">
        <v>24</v>
      </c>
      <c r="N17">
        <f t="shared" si="1"/>
        <v>65</v>
      </c>
      <c r="O17" s="14"/>
      <c r="P17" s="6" t="s">
        <v>90</v>
      </c>
      <c r="Q17" s="7">
        <v>21</v>
      </c>
      <c r="R17" s="14"/>
    </row>
    <row r="18" spans="1:18" x14ac:dyDescent="0.25">
      <c r="A18">
        <v>16</v>
      </c>
      <c r="B18">
        <v>71</v>
      </c>
      <c r="C18" t="s">
        <v>33</v>
      </c>
      <c r="D18">
        <v>21</v>
      </c>
      <c r="E18">
        <v>20</v>
      </c>
      <c r="F18">
        <v>22</v>
      </c>
      <c r="N18">
        <f t="shared" si="1"/>
        <v>63</v>
      </c>
      <c r="O18" s="14"/>
      <c r="P18" s="6" t="s">
        <v>91</v>
      </c>
      <c r="Q18" s="7">
        <v>20</v>
      </c>
      <c r="R18" s="14"/>
    </row>
    <row r="19" spans="1:18" ht="15.75" thickBot="1" x14ac:dyDescent="0.3">
      <c r="A19">
        <v>17</v>
      </c>
      <c r="B19">
        <v>17</v>
      </c>
      <c r="C19" t="s">
        <v>26</v>
      </c>
      <c r="D19">
        <v>20</v>
      </c>
      <c r="E19">
        <v>0</v>
      </c>
      <c r="F19">
        <v>19</v>
      </c>
      <c r="N19">
        <f t="shared" si="1"/>
        <v>39</v>
      </c>
      <c r="O19" s="14"/>
      <c r="P19" s="8"/>
      <c r="Q19" s="9"/>
      <c r="R19" s="14"/>
    </row>
    <row r="23" spans="1:18" x14ac:dyDescent="0.25">
      <c r="A23" s="2"/>
      <c r="B23" t="s">
        <v>7</v>
      </c>
    </row>
    <row r="24" spans="1:18" x14ac:dyDescent="0.25">
      <c r="A24" s="1"/>
      <c r="B24" t="s">
        <v>8</v>
      </c>
    </row>
    <row r="25" spans="1:18" x14ac:dyDescent="0.25">
      <c r="A25" s="3"/>
      <c r="B25" t="s">
        <v>9</v>
      </c>
    </row>
    <row r="26" spans="1:18" x14ac:dyDescent="0.25">
      <c r="A26" s="4"/>
      <c r="B26" t="s">
        <v>10</v>
      </c>
    </row>
    <row r="29" spans="1:18" x14ac:dyDescent="0.25">
      <c r="A29" t="s">
        <v>63</v>
      </c>
    </row>
  </sheetData>
  <sortState xmlns:xlrd2="http://schemas.microsoft.com/office/spreadsheetml/2017/richdata2" ref="B3:N9">
    <sortCondition descending="1" ref="N3:N9"/>
  </sortState>
  <mergeCells count="1">
    <mergeCell ref="P1:Q1"/>
  </mergeCells>
  <phoneticPr fontId="2" type="noConversion"/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"/>
  <sheetViews>
    <sheetView zoomScale="75" zoomScaleNormal="75" workbookViewId="0">
      <selection activeCell="D41" sqref="D41"/>
    </sheetView>
  </sheetViews>
  <sheetFormatPr defaultRowHeight="15" x14ac:dyDescent="0.25"/>
  <cols>
    <col min="3" max="3" width="27.28515625" bestFit="1" customWidth="1"/>
    <col min="4" max="12" width="15.42578125" customWidth="1"/>
  </cols>
  <sheetData>
    <row r="1" spans="1:17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5"/>
      <c r="N1" s="5" t="s">
        <v>6</v>
      </c>
      <c r="O1" s="13"/>
      <c r="P1" s="11" t="s">
        <v>92</v>
      </c>
      <c r="Q1" s="12"/>
    </row>
    <row r="2" spans="1:17" x14ac:dyDescent="0.25">
      <c r="O2" s="14"/>
      <c r="P2" s="6"/>
      <c r="Q2" s="7"/>
    </row>
    <row r="3" spans="1:17" x14ac:dyDescent="0.25">
      <c r="A3">
        <v>1</v>
      </c>
      <c r="B3">
        <v>14</v>
      </c>
      <c r="C3" t="s">
        <v>24</v>
      </c>
      <c r="D3" s="3">
        <f>1+40+1</f>
        <v>42</v>
      </c>
      <c r="E3" s="1">
        <f>40+1</f>
        <v>41</v>
      </c>
      <c r="F3" s="1">
        <f>40+1</f>
        <v>41</v>
      </c>
      <c r="N3">
        <f t="shared" ref="N3:N12" si="0">SUM(D3:M3)</f>
        <v>124</v>
      </c>
      <c r="O3" s="14"/>
      <c r="P3" s="6" t="s">
        <v>76</v>
      </c>
      <c r="Q3" s="7">
        <v>40</v>
      </c>
    </row>
    <row r="4" spans="1:17" x14ac:dyDescent="0.25">
      <c r="A4">
        <v>2</v>
      </c>
      <c r="B4">
        <v>77</v>
      </c>
      <c r="C4" t="s">
        <v>35</v>
      </c>
      <c r="D4">
        <v>37</v>
      </c>
      <c r="E4">
        <v>37</v>
      </c>
      <c r="F4">
        <v>37</v>
      </c>
      <c r="N4">
        <f t="shared" si="0"/>
        <v>111</v>
      </c>
      <c r="O4" s="14"/>
      <c r="P4" s="6" t="s">
        <v>77</v>
      </c>
      <c r="Q4" s="7">
        <v>37</v>
      </c>
    </row>
    <row r="5" spans="1:17" x14ac:dyDescent="0.25">
      <c r="A5">
        <v>3</v>
      </c>
      <c r="B5">
        <v>26</v>
      </c>
      <c r="C5" t="s">
        <v>27</v>
      </c>
      <c r="D5">
        <v>35</v>
      </c>
      <c r="E5">
        <v>33</v>
      </c>
      <c r="F5">
        <v>33</v>
      </c>
      <c r="N5">
        <f t="shared" si="0"/>
        <v>101</v>
      </c>
      <c r="O5" s="14"/>
      <c r="P5" s="6" t="s">
        <v>78</v>
      </c>
      <c r="Q5" s="7">
        <v>35</v>
      </c>
    </row>
    <row r="6" spans="1:17" x14ac:dyDescent="0.25">
      <c r="A6">
        <v>4</v>
      </c>
      <c r="B6">
        <v>76</v>
      </c>
      <c r="C6" t="s">
        <v>34</v>
      </c>
      <c r="D6">
        <v>30</v>
      </c>
      <c r="E6">
        <v>35</v>
      </c>
      <c r="F6">
        <v>35</v>
      </c>
      <c r="N6">
        <f t="shared" si="0"/>
        <v>100</v>
      </c>
      <c r="O6" s="14"/>
      <c r="P6" s="6" t="s">
        <v>79</v>
      </c>
      <c r="Q6" s="7">
        <v>33</v>
      </c>
    </row>
    <row r="7" spans="1:17" x14ac:dyDescent="0.25">
      <c r="A7">
        <v>5</v>
      </c>
      <c r="B7">
        <v>66</v>
      </c>
      <c r="C7" t="s">
        <v>32</v>
      </c>
      <c r="D7">
        <v>29</v>
      </c>
      <c r="E7">
        <v>31</v>
      </c>
      <c r="F7">
        <v>30</v>
      </c>
      <c r="N7">
        <f t="shared" si="0"/>
        <v>90</v>
      </c>
      <c r="O7" s="14"/>
      <c r="P7" s="6" t="s">
        <v>80</v>
      </c>
      <c r="Q7" s="7">
        <v>31</v>
      </c>
    </row>
    <row r="8" spans="1:17" x14ac:dyDescent="0.25">
      <c r="A8">
        <v>6</v>
      </c>
      <c r="B8">
        <v>47</v>
      </c>
      <c r="C8" t="s">
        <v>30</v>
      </c>
      <c r="D8">
        <v>31</v>
      </c>
      <c r="E8">
        <v>30</v>
      </c>
      <c r="F8">
        <v>28</v>
      </c>
      <c r="N8">
        <f t="shared" si="0"/>
        <v>89</v>
      </c>
      <c r="O8" s="14"/>
      <c r="P8" s="6" t="s">
        <v>81</v>
      </c>
      <c r="Q8" s="7">
        <v>30</v>
      </c>
    </row>
    <row r="9" spans="1:17" x14ac:dyDescent="0.25">
      <c r="A9">
        <v>7</v>
      </c>
      <c r="B9">
        <v>7</v>
      </c>
      <c r="C9" t="s">
        <v>21</v>
      </c>
      <c r="D9">
        <v>33</v>
      </c>
      <c r="E9">
        <v>28</v>
      </c>
      <c r="F9">
        <v>27</v>
      </c>
      <c r="N9">
        <f t="shared" si="0"/>
        <v>88</v>
      </c>
      <c r="O9" s="14"/>
      <c r="P9" s="6" t="s">
        <v>82</v>
      </c>
      <c r="Q9" s="7">
        <v>29</v>
      </c>
    </row>
    <row r="10" spans="1:17" x14ac:dyDescent="0.25">
      <c r="A10">
        <v>8</v>
      </c>
      <c r="B10">
        <v>6</v>
      </c>
      <c r="C10" t="s">
        <v>20</v>
      </c>
      <c r="D10">
        <v>26</v>
      </c>
      <c r="E10">
        <v>29</v>
      </c>
      <c r="F10">
        <v>31</v>
      </c>
      <c r="N10">
        <f t="shared" si="0"/>
        <v>86</v>
      </c>
      <c r="O10" s="14"/>
      <c r="P10" s="6" t="s">
        <v>83</v>
      </c>
      <c r="Q10" s="7">
        <v>28</v>
      </c>
    </row>
    <row r="11" spans="1:17" x14ac:dyDescent="0.25">
      <c r="A11">
        <v>9</v>
      </c>
      <c r="B11">
        <v>71</v>
      </c>
      <c r="C11" t="s">
        <v>33</v>
      </c>
      <c r="D11">
        <v>28</v>
      </c>
      <c r="E11">
        <v>27</v>
      </c>
      <c r="F11">
        <v>29</v>
      </c>
      <c r="N11">
        <f t="shared" si="0"/>
        <v>84</v>
      </c>
      <c r="O11" s="14"/>
      <c r="P11" s="6" t="s">
        <v>84</v>
      </c>
      <c r="Q11" s="7">
        <v>27</v>
      </c>
    </row>
    <row r="12" spans="1:17" x14ac:dyDescent="0.25">
      <c r="A12">
        <v>10</v>
      </c>
      <c r="B12">
        <v>17</v>
      </c>
      <c r="C12" t="s">
        <v>26</v>
      </c>
      <c r="D12">
        <v>27</v>
      </c>
      <c r="E12">
        <v>0</v>
      </c>
      <c r="F12">
        <v>26</v>
      </c>
      <c r="N12">
        <f t="shared" si="0"/>
        <v>53</v>
      </c>
      <c r="O12" s="14"/>
      <c r="P12" s="6" t="s">
        <v>85</v>
      </c>
      <c r="Q12" s="7">
        <v>26</v>
      </c>
    </row>
    <row r="13" spans="1:17" x14ac:dyDescent="0.25">
      <c r="P13" s="6" t="s">
        <v>86</v>
      </c>
      <c r="Q13" s="7">
        <v>25</v>
      </c>
    </row>
    <row r="14" spans="1:17" x14ac:dyDescent="0.25">
      <c r="A14" s="2"/>
      <c r="B14" t="s">
        <v>7</v>
      </c>
      <c r="P14" s="6" t="s">
        <v>87</v>
      </c>
      <c r="Q14" s="7">
        <v>24</v>
      </c>
    </row>
    <row r="15" spans="1:17" x14ac:dyDescent="0.25">
      <c r="A15" s="1"/>
      <c r="B15" t="s">
        <v>8</v>
      </c>
      <c r="P15" s="6" t="s">
        <v>88</v>
      </c>
      <c r="Q15" s="7">
        <v>23</v>
      </c>
    </row>
    <row r="16" spans="1:17" x14ac:dyDescent="0.25">
      <c r="A16" s="3"/>
      <c r="B16" t="s">
        <v>9</v>
      </c>
      <c r="P16" s="6" t="s">
        <v>89</v>
      </c>
      <c r="Q16" s="7">
        <v>22</v>
      </c>
    </row>
    <row r="17" spans="1:17" x14ac:dyDescent="0.25">
      <c r="A17" s="4"/>
      <c r="B17" t="s">
        <v>10</v>
      </c>
      <c r="P17" s="6" t="s">
        <v>90</v>
      </c>
      <c r="Q17" s="7">
        <v>21</v>
      </c>
    </row>
    <row r="18" spans="1:17" x14ac:dyDescent="0.25">
      <c r="P18" s="6" t="s">
        <v>91</v>
      </c>
      <c r="Q18" s="7">
        <v>20</v>
      </c>
    </row>
    <row r="19" spans="1:17" ht="15.75" thickBot="1" x14ac:dyDescent="0.3">
      <c r="P19" s="8"/>
      <c r="Q19" s="9"/>
    </row>
    <row r="20" spans="1:17" x14ac:dyDescent="0.25">
      <c r="A20" t="s">
        <v>63</v>
      </c>
    </row>
  </sheetData>
  <sortState xmlns:xlrd2="http://schemas.microsoft.com/office/spreadsheetml/2017/richdata2" ref="B3:N12">
    <sortCondition descending="1" ref="N3:N12"/>
  </sortState>
  <mergeCells count="1">
    <mergeCell ref="P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"/>
  <sheetViews>
    <sheetView zoomScale="75" zoomScaleNormal="75" workbookViewId="0">
      <selection activeCell="I31" sqref="I31"/>
    </sheetView>
  </sheetViews>
  <sheetFormatPr defaultRowHeight="15" x14ac:dyDescent="0.25"/>
  <cols>
    <col min="3" max="3" width="20.85546875" bestFit="1" customWidth="1"/>
    <col min="4" max="12" width="15.140625" customWidth="1"/>
  </cols>
  <sheetData>
    <row r="1" spans="1:17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5"/>
      <c r="N1" s="5" t="s">
        <v>6</v>
      </c>
      <c r="O1" s="13"/>
      <c r="P1" s="11" t="s">
        <v>92</v>
      </c>
      <c r="Q1" s="12"/>
    </row>
    <row r="2" spans="1:17" x14ac:dyDescent="0.25">
      <c r="O2" s="14"/>
      <c r="P2" s="6"/>
      <c r="Q2" s="7"/>
    </row>
    <row r="3" spans="1:17" x14ac:dyDescent="0.25">
      <c r="A3">
        <v>1</v>
      </c>
      <c r="B3">
        <v>19</v>
      </c>
      <c r="C3" t="s">
        <v>40</v>
      </c>
      <c r="D3" s="3">
        <f>1+40+1</f>
        <v>42</v>
      </c>
      <c r="E3" s="1">
        <f>40+1</f>
        <v>41</v>
      </c>
      <c r="F3" s="1">
        <f>40+1</f>
        <v>41</v>
      </c>
      <c r="N3">
        <f>SUM(D3:M3)</f>
        <v>124</v>
      </c>
      <c r="O3" s="14"/>
      <c r="P3" s="6" t="s">
        <v>76</v>
      </c>
      <c r="Q3" s="7">
        <v>40</v>
      </c>
    </row>
    <row r="4" spans="1:17" x14ac:dyDescent="0.25">
      <c r="A4">
        <v>2</v>
      </c>
      <c r="B4">
        <v>23</v>
      </c>
      <c r="C4" t="s">
        <v>41</v>
      </c>
      <c r="D4">
        <v>37</v>
      </c>
      <c r="E4">
        <v>37</v>
      </c>
      <c r="F4">
        <v>37</v>
      </c>
      <c r="N4">
        <f>SUM(D4:M4)</f>
        <v>111</v>
      </c>
      <c r="O4" s="14"/>
      <c r="P4" s="6" t="s">
        <v>77</v>
      </c>
      <c r="Q4" s="7">
        <v>37</v>
      </c>
    </row>
    <row r="5" spans="1:17" x14ac:dyDescent="0.25">
      <c r="A5">
        <v>3</v>
      </c>
      <c r="B5">
        <v>8</v>
      </c>
      <c r="C5" t="s">
        <v>39</v>
      </c>
      <c r="D5">
        <v>35</v>
      </c>
      <c r="E5">
        <v>35</v>
      </c>
      <c r="F5">
        <v>35</v>
      </c>
      <c r="N5">
        <f>SUM(D5:M5)</f>
        <v>105</v>
      </c>
      <c r="O5" s="14"/>
      <c r="P5" s="6" t="s">
        <v>78</v>
      </c>
      <c r="Q5" s="7">
        <v>35</v>
      </c>
    </row>
    <row r="6" spans="1:17" x14ac:dyDescent="0.25">
      <c r="A6">
        <v>4</v>
      </c>
      <c r="B6">
        <v>3</v>
      </c>
      <c r="C6" t="s">
        <v>94</v>
      </c>
      <c r="D6">
        <v>33</v>
      </c>
      <c r="E6">
        <v>33</v>
      </c>
      <c r="F6">
        <v>33</v>
      </c>
      <c r="N6">
        <f>SUM(D6:M6)</f>
        <v>99</v>
      </c>
      <c r="O6" s="14"/>
      <c r="P6" s="6" t="s">
        <v>79</v>
      </c>
      <c r="Q6" s="7">
        <v>33</v>
      </c>
    </row>
    <row r="7" spans="1:17" x14ac:dyDescent="0.25">
      <c r="A7">
        <v>5</v>
      </c>
      <c r="B7">
        <v>7</v>
      </c>
      <c r="C7" t="s">
        <v>93</v>
      </c>
      <c r="D7">
        <v>0</v>
      </c>
      <c r="E7">
        <v>0</v>
      </c>
      <c r="F7">
        <v>0</v>
      </c>
      <c r="N7">
        <f>SUM(D7:M7)</f>
        <v>0</v>
      </c>
      <c r="O7" s="14"/>
      <c r="P7" s="6" t="s">
        <v>80</v>
      </c>
      <c r="Q7" s="7">
        <v>31</v>
      </c>
    </row>
    <row r="8" spans="1:17" x14ac:dyDescent="0.25">
      <c r="P8" s="6" t="s">
        <v>81</v>
      </c>
      <c r="Q8" s="7">
        <v>30</v>
      </c>
    </row>
    <row r="9" spans="1:17" x14ac:dyDescent="0.25">
      <c r="P9" s="6" t="s">
        <v>82</v>
      </c>
      <c r="Q9" s="7">
        <v>29</v>
      </c>
    </row>
    <row r="10" spans="1:17" x14ac:dyDescent="0.25">
      <c r="A10" s="2"/>
      <c r="B10" t="s">
        <v>7</v>
      </c>
      <c r="P10" s="6" t="s">
        <v>83</v>
      </c>
      <c r="Q10" s="7">
        <v>28</v>
      </c>
    </row>
    <row r="11" spans="1:17" x14ac:dyDescent="0.25">
      <c r="A11" s="1"/>
      <c r="B11" t="s">
        <v>8</v>
      </c>
      <c r="P11" s="6" t="s">
        <v>84</v>
      </c>
      <c r="Q11" s="7">
        <v>27</v>
      </c>
    </row>
    <row r="12" spans="1:17" x14ac:dyDescent="0.25">
      <c r="A12" s="3"/>
      <c r="B12" t="s">
        <v>9</v>
      </c>
      <c r="P12" s="6" t="s">
        <v>85</v>
      </c>
      <c r="Q12" s="7">
        <v>26</v>
      </c>
    </row>
    <row r="13" spans="1:17" x14ac:dyDescent="0.25">
      <c r="A13" s="4"/>
      <c r="B13" t="s">
        <v>10</v>
      </c>
      <c r="P13" s="6" t="s">
        <v>86</v>
      </c>
      <c r="Q13" s="7">
        <v>25</v>
      </c>
    </row>
    <row r="14" spans="1:17" x14ac:dyDescent="0.25">
      <c r="P14" s="6" t="s">
        <v>87</v>
      </c>
      <c r="Q14" s="7">
        <v>24</v>
      </c>
    </row>
    <row r="15" spans="1:17" x14ac:dyDescent="0.25">
      <c r="P15" s="6" t="s">
        <v>88</v>
      </c>
      <c r="Q15" s="7">
        <v>23</v>
      </c>
    </row>
    <row r="16" spans="1:17" x14ac:dyDescent="0.25">
      <c r="A16" t="s">
        <v>63</v>
      </c>
      <c r="P16" s="6" t="s">
        <v>89</v>
      </c>
      <c r="Q16" s="7">
        <v>22</v>
      </c>
    </row>
    <row r="17" spans="16:17" x14ac:dyDescent="0.25">
      <c r="P17" s="6" t="s">
        <v>90</v>
      </c>
      <c r="Q17" s="7">
        <v>21</v>
      </c>
    </row>
    <row r="18" spans="16:17" x14ac:dyDescent="0.25">
      <c r="P18" s="6" t="s">
        <v>91</v>
      </c>
      <c r="Q18" s="7">
        <v>20</v>
      </c>
    </row>
    <row r="19" spans="16:17" ht="15.75" thickBot="1" x14ac:dyDescent="0.3">
      <c r="P19" s="8"/>
      <c r="Q19" s="9"/>
    </row>
  </sheetData>
  <sortState xmlns:xlrd2="http://schemas.microsoft.com/office/spreadsheetml/2017/richdata2" ref="B3:N7">
    <sortCondition descending="1" ref="N3:N7"/>
  </sortState>
  <mergeCells count="1">
    <mergeCell ref="P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"/>
  <sheetViews>
    <sheetView zoomScale="75" zoomScaleNormal="75" workbookViewId="0">
      <selection activeCell="N2" sqref="N2"/>
    </sheetView>
  </sheetViews>
  <sheetFormatPr defaultRowHeight="15" x14ac:dyDescent="0.25"/>
  <cols>
    <col min="3" max="3" width="28.140625" customWidth="1"/>
    <col min="4" max="12" width="15.5703125" customWidth="1"/>
  </cols>
  <sheetData>
    <row r="1" spans="1:17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5"/>
      <c r="N1" s="5" t="s">
        <v>6</v>
      </c>
      <c r="O1" s="13"/>
      <c r="P1" s="11" t="s">
        <v>92</v>
      </c>
      <c r="Q1" s="12"/>
    </row>
    <row r="2" spans="1:17" x14ac:dyDescent="0.25">
      <c r="O2" s="14"/>
      <c r="P2" s="6"/>
      <c r="Q2" s="7"/>
    </row>
    <row r="3" spans="1:17" x14ac:dyDescent="0.25">
      <c r="A3">
        <v>1</v>
      </c>
      <c r="B3">
        <v>8</v>
      </c>
      <c r="C3" t="s">
        <v>39</v>
      </c>
      <c r="D3" s="3">
        <f>1+40+1</f>
        <v>42</v>
      </c>
      <c r="E3">
        <v>40</v>
      </c>
      <c r="F3">
        <v>40</v>
      </c>
      <c r="N3">
        <f t="shared" ref="N3:N4" si="0">SUM(D3:M3)</f>
        <v>122</v>
      </c>
      <c r="O3" s="14"/>
      <c r="P3" s="6" t="s">
        <v>76</v>
      </c>
      <c r="Q3" s="7">
        <v>40</v>
      </c>
    </row>
    <row r="4" spans="1:17" x14ac:dyDescent="0.25">
      <c r="A4">
        <v>2</v>
      </c>
      <c r="B4">
        <v>3</v>
      </c>
      <c r="C4" t="s">
        <v>94</v>
      </c>
      <c r="D4">
        <v>37</v>
      </c>
      <c r="E4" s="1">
        <f>37+1</f>
        <v>38</v>
      </c>
      <c r="F4" s="1">
        <f>37+1</f>
        <v>38</v>
      </c>
      <c r="N4">
        <f t="shared" si="0"/>
        <v>113</v>
      </c>
      <c r="O4" s="14"/>
      <c r="P4" s="6" t="s">
        <v>77</v>
      </c>
      <c r="Q4" s="7">
        <v>37</v>
      </c>
    </row>
    <row r="5" spans="1:17" x14ac:dyDescent="0.25">
      <c r="P5" s="6" t="s">
        <v>78</v>
      </c>
      <c r="Q5" s="7">
        <v>35</v>
      </c>
    </row>
    <row r="6" spans="1:17" x14ac:dyDescent="0.25">
      <c r="P6" s="6" t="s">
        <v>79</v>
      </c>
      <c r="Q6" s="7">
        <v>33</v>
      </c>
    </row>
    <row r="7" spans="1:17" x14ac:dyDescent="0.25">
      <c r="A7" s="2"/>
      <c r="B7" t="s">
        <v>7</v>
      </c>
      <c r="P7" s="6" t="s">
        <v>80</v>
      </c>
      <c r="Q7" s="7">
        <v>31</v>
      </c>
    </row>
    <row r="8" spans="1:17" x14ac:dyDescent="0.25">
      <c r="A8" s="1"/>
      <c r="B8" t="s">
        <v>8</v>
      </c>
      <c r="P8" s="6" t="s">
        <v>81</v>
      </c>
      <c r="Q8" s="7">
        <v>30</v>
      </c>
    </row>
    <row r="9" spans="1:17" x14ac:dyDescent="0.25">
      <c r="A9" s="3"/>
      <c r="B9" t="s">
        <v>9</v>
      </c>
      <c r="P9" s="6" t="s">
        <v>82</v>
      </c>
      <c r="Q9" s="7">
        <v>29</v>
      </c>
    </row>
    <row r="10" spans="1:17" x14ac:dyDescent="0.25">
      <c r="A10" s="4"/>
      <c r="B10" t="s">
        <v>10</v>
      </c>
      <c r="P10" s="6" t="s">
        <v>83</v>
      </c>
      <c r="Q10" s="7">
        <v>28</v>
      </c>
    </row>
    <row r="11" spans="1:17" x14ac:dyDescent="0.25">
      <c r="P11" s="6" t="s">
        <v>84</v>
      </c>
      <c r="Q11" s="7">
        <v>27</v>
      </c>
    </row>
    <row r="12" spans="1:17" x14ac:dyDescent="0.25">
      <c r="P12" s="6" t="s">
        <v>85</v>
      </c>
      <c r="Q12" s="7">
        <v>26</v>
      </c>
    </row>
    <row r="13" spans="1:17" x14ac:dyDescent="0.25">
      <c r="A13" t="s">
        <v>63</v>
      </c>
      <c r="P13" s="6" t="s">
        <v>86</v>
      </c>
      <c r="Q13" s="7">
        <v>25</v>
      </c>
    </row>
    <row r="14" spans="1:17" x14ac:dyDescent="0.25">
      <c r="P14" s="6" t="s">
        <v>87</v>
      </c>
      <c r="Q14" s="7">
        <v>24</v>
      </c>
    </row>
    <row r="15" spans="1:17" x14ac:dyDescent="0.25">
      <c r="P15" s="6" t="s">
        <v>88</v>
      </c>
      <c r="Q15" s="7">
        <v>23</v>
      </c>
    </row>
    <row r="16" spans="1:17" x14ac:dyDescent="0.25">
      <c r="P16" s="6" t="s">
        <v>89</v>
      </c>
      <c r="Q16" s="7">
        <v>22</v>
      </c>
    </row>
    <row r="17" spans="16:17" x14ac:dyDescent="0.25">
      <c r="P17" s="6" t="s">
        <v>90</v>
      </c>
      <c r="Q17" s="7">
        <v>21</v>
      </c>
    </row>
    <row r="18" spans="16:17" x14ac:dyDescent="0.25">
      <c r="P18" s="6" t="s">
        <v>91</v>
      </c>
      <c r="Q18" s="7">
        <v>20</v>
      </c>
    </row>
    <row r="19" spans="16:17" ht="15.75" thickBot="1" x14ac:dyDescent="0.3">
      <c r="P19" s="8"/>
      <c r="Q19" s="9"/>
    </row>
  </sheetData>
  <sortState xmlns:xlrd2="http://schemas.microsoft.com/office/spreadsheetml/2017/richdata2" ref="B3:O11">
    <sortCondition descending="1" ref="O3:O11"/>
  </sortState>
  <mergeCells count="1">
    <mergeCell ref="P1:Q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9"/>
  <sheetViews>
    <sheetView zoomScale="75" zoomScaleNormal="75" workbookViewId="0">
      <selection activeCell="L19" sqref="L19"/>
    </sheetView>
  </sheetViews>
  <sheetFormatPr defaultRowHeight="15" x14ac:dyDescent="0.25"/>
  <cols>
    <col min="3" max="3" width="16.5703125" bestFit="1" customWidth="1"/>
    <col min="4" max="12" width="15.140625" customWidth="1"/>
  </cols>
  <sheetData>
    <row r="1" spans="1:17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5"/>
      <c r="N1" s="5" t="s">
        <v>6</v>
      </c>
      <c r="O1" s="13"/>
      <c r="P1" s="11" t="s">
        <v>92</v>
      </c>
      <c r="Q1" s="12"/>
    </row>
    <row r="2" spans="1:17" x14ac:dyDescent="0.25">
      <c r="O2" s="14"/>
      <c r="P2" s="6"/>
      <c r="Q2" s="7"/>
    </row>
    <row r="3" spans="1:17" x14ac:dyDescent="0.25">
      <c r="A3">
        <v>1</v>
      </c>
      <c r="B3">
        <v>118</v>
      </c>
      <c r="C3" t="s">
        <v>37</v>
      </c>
      <c r="D3" s="3">
        <f>1+40+1</f>
        <v>42</v>
      </c>
      <c r="E3" s="1">
        <f>40+1</f>
        <v>41</v>
      </c>
      <c r="F3" s="1">
        <f>40+1</f>
        <v>41</v>
      </c>
      <c r="N3">
        <f t="shared" ref="N3:N4" si="0">SUM(D3:M3)</f>
        <v>124</v>
      </c>
      <c r="O3" s="14"/>
      <c r="P3" s="6" t="s">
        <v>76</v>
      </c>
      <c r="Q3" s="7">
        <v>40</v>
      </c>
    </row>
    <row r="4" spans="1:17" x14ac:dyDescent="0.25">
      <c r="A4">
        <v>2</v>
      </c>
      <c r="B4">
        <v>146</v>
      </c>
      <c r="C4" t="s">
        <v>38</v>
      </c>
      <c r="D4">
        <v>37</v>
      </c>
      <c r="E4">
        <v>37</v>
      </c>
      <c r="F4">
        <v>37</v>
      </c>
      <c r="N4">
        <f t="shared" si="0"/>
        <v>111</v>
      </c>
      <c r="O4" s="14"/>
      <c r="P4" s="6" t="s">
        <v>77</v>
      </c>
      <c r="Q4" s="7">
        <v>37</v>
      </c>
    </row>
    <row r="5" spans="1:17" x14ac:dyDescent="0.25">
      <c r="P5" s="6" t="s">
        <v>78</v>
      </c>
      <c r="Q5" s="7">
        <v>35</v>
      </c>
    </row>
    <row r="6" spans="1:17" x14ac:dyDescent="0.25">
      <c r="P6" s="6" t="s">
        <v>79</v>
      </c>
      <c r="Q6" s="7">
        <v>33</v>
      </c>
    </row>
    <row r="7" spans="1:17" x14ac:dyDescent="0.25">
      <c r="A7" s="2"/>
      <c r="B7" t="s">
        <v>7</v>
      </c>
      <c r="P7" s="6" t="s">
        <v>80</v>
      </c>
      <c r="Q7" s="7">
        <v>31</v>
      </c>
    </row>
    <row r="8" spans="1:17" x14ac:dyDescent="0.25">
      <c r="A8" s="1"/>
      <c r="B8" t="s">
        <v>8</v>
      </c>
      <c r="P8" s="6" t="s">
        <v>81</v>
      </c>
      <c r="Q8" s="7">
        <v>30</v>
      </c>
    </row>
    <row r="9" spans="1:17" x14ac:dyDescent="0.25">
      <c r="A9" s="3"/>
      <c r="B9" t="s">
        <v>9</v>
      </c>
      <c r="P9" s="6" t="s">
        <v>82</v>
      </c>
      <c r="Q9" s="7">
        <v>29</v>
      </c>
    </row>
    <row r="10" spans="1:17" x14ac:dyDescent="0.25">
      <c r="A10" s="4"/>
      <c r="B10" t="s">
        <v>10</v>
      </c>
      <c r="P10" s="6" t="s">
        <v>83</v>
      </c>
      <c r="Q10" s="7">
        <v>28</v>
      </c>
    </row>
    <row r="11" spans="1:17" x14ac:dyDescent="0.25">
      <c r="P11" s="6" t="s">
        <v>84</v>
      </c>
      <c r="Q11" s="7">
        <v>27</v>
      </c>
    </row>
    <row r="12" spans="1:17" x14ac:dyDescent="0.25">
      <c r="P12" s="6" t="s">
        <v>85</v>
      </c>
      <c r="Q12" s="7">
        <v>26</v>
      </c>
    </row>
    <row r="13" spans="1:17" x14ac:dyDescent="0.25">
      <c r="A13" t="s">
        <v>63</v>
      </c>
      <c r="P13" s="6" t="s">
        <v>86</v>
      </c>
      <c r="Q13" s="7">
        <v>25</v>
      </c>
    </row>
    <row r="14" spans="1:17" x14ac:dyDescent="0.25">
      <c r="P14" s="6" t="s">
        <v>87</v>
      </c>
      <c r="Q14" s="7">
        <v>24</v>
      </c>
    </row>
    <row r="15" spans="1:17" x14ac:dyDescent="0.25">
      <c r="P15" s="6" t="s">
        <v>88</v>
      </c>
      <c r="Q15" s="7">
        <v>23</v>
      </c>
    </row>
    <row r="16" spans="1:17" x14ac:dyDescent="0.25">
      <c r="P16" s="6" t="s">
        <v>89</v>
      </c>
      <c r="Q16" s="7">
        <v>22</v>
      </c>
    </row>
    <row r="17" spans="16:17" x14ac:dyDescent="0.25">
      <c r="P17" s="6" t="s">
        <v>90</v>
      </c>
      <c r="Q17" s="7">
        <v>21</v>
      </c>
    </row>
    <row r="18" spans="16:17" x14ac:dyDescent="0.25">
      <c r="P18" s="6" t="s">
        <v>91</v>
      </c>
      <c r="Q18" s="7">
        <v>20</v>
      </c>
    </row>
    <row r="19" spans="16:17" ht="15.75" thickBot="1" x14ac:dyDescent="0.3">
      <c r="P19" s="8"/>
      <c r="Q19" s="9"/>
    </row>
  </sheetData>
  <sortState xmlns:xlrd2="http://schemas.microsoft.com/office/spreadsheetml/2017/richdata2" ref="B3:O20">
    <sortCondition descending="1" ref="O3:O20"/>
  </sortState>
  <mergeCells count="1">
    <mergeCell ref="P1:Q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9"/>
  <sheetViews>
    <sheetView zoomScale="75" zoomScaleNormal="75" workbookViewId="0">
      <selection activeCell="T15" sqref="T15"/>
    </sheetView>
  </sheetViews>
  <sheetFormatPr defaultRowHeight="15" x14ac:dyDescent="0.25"/>
  <cols>
    <col min="3" max="3" width="30.85546875" customWidth="1"/>
    <col min="4" max="12" width="14.7109375" customWidth="1"/>
    <col min="20" max="21" width="10.140625" customWidth="1"/>
  </cols>
  <sheetData>
    <row r="1" spans="1:17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5"/>
      <c r="N1" s="5" t="s">
        <v>6</v>
      </c>
      <c r="O1" s="13"/>
      <c r="P1" s="11" t="s">
        <v>92</v>
      </c>
      <c r="Q1" s="12"/>
    </row>
    <row r="2" spans="1:17" x14ac:dyDescent="0.25">
      <c r="O2" s="14"/>
      <c r="P2" s="6"/>
      <c r="Q2" s="7"/>
    </row>
    <row r="3" spans="1:17" x14ac:dyDescent="0.25">
      <c r="A3">
        <v>1</v>
      </c>
      <c r="B3">
        <v>7</v>
      </c>
      <c r="C3" t="s">
        <v>42</v>
      </c>
      <c r="D3" s="2">
        <f>1+40</f>
        <v>41</v>
      </c>
      <c r="E3">
        <v>40</v>
      </c>
      <c r="F3" s="1">
        <f>37+1</f>
        <v>38</v>
      </c>
      <c r="N3">
        <f t="shared" ref="N3:N10" si="0">SUM(D3:M3)</f>
        <v>119</v>
      </c>
      <c r="O3" s="14"/>
      <c r="P3" s="6" t="s">
        <v>76</v>
      </c>
      <c r="Q3" s="7">
        <v>40</v>
      </c>
    </row>
    <row r="4" spans="1:17" x14ac:dyDescent="0.25">
      <c r="A4">
        <v>2</v>
      </c>
      <c r="B4">
        <v>52</v>
      </c>
      <c r="C4" t="s">
        <v>49</v>
      </c>
      <c r="D4" s="1">
        <f>28+1</f>
        <v>29</v>
      </c>
      <c r="E4" s="1">
        <f>37+1</f>
        <v>38</v>
      </c>
      <c r="F4">
        <v>40</v>
      </c>
      <c r="N4">
        <f t="shared" si="0"/>
        <v>107</v>
      </c>
      <c r="O4" s="14"/>
      <c r="P4" s="6" t="s">
        <v>77</v>
      </c>
      <c r="Q4" s="7">
        <v>37</v>
      </c>
    </row>
    <row r="5" spans="1:17" x14ac:dyDescent="0.25">
      <c r="A5">
        <v>3</v>
      </c>
      <c r="B5">
        <v>98</v>
      </c>
      <c r="C5" t="s">
        <v>52</v>
      </c>
      <c r="D5">
        <v>37</v>
      </c>
      <c r="E5">
        <v>33</v>
      </c>
      <c r="F5">
        <v>35</v>
      </c>
      <c r="N5">
        <f t="shared" si="0"/>
        <v>105</v>
      </c>
      <c r="O5" s="14"/>
      <c r="P5" s="6" t="s">
        <v>78</v>
      </c>
      <c r="Q5" s="7">
        <v>35</v>
      </c>
    </row>
    <row r="6" spans="1:17" x14ac:dyDescent="0.25">
      <c r="A6">
        <v>4</v>
      </c>
      <c r="B6">
        <v>39</v>
      </c>
      <c r="C6" t="s">
        <v>48</v>
      </c>
      <c r="D6">
        <v>35</v>
      </c>
      <c r="E6">
        <v>35</v>
      </c>
      <c r="F6">
        <v>31</v>
      </c>
      <c r="N6">
        <f t="shared" si="0"/>
        <v>101</v>
      </c>
      <c r="O6" s="14"/>
      <c r="P6" s="6" t="s">
        <v>79</v>
      </c>
      <c r="Q6" s="7">
        <v>33</v>
      </c>
    </row>
    <row r="7" spans="1:17" x14ac:dyDescent="0.25">
      <c r="A7">
        <v>5</v>
      </c>
      <c r="B7">
        <v>22</v>
      </c>
      <c r="C7" t="s">
        <v>47</v>
      </c>
      <c r="D7">
        <v>33</v>
      </c>
      <c r="E7">
        <v>31</v>
      </c>
      <c r="F7">
        <v>33</v>
      </c>
      <c r="N7">
        <f t="shared" si="0"/>
        <v>97</v>
      </c>
      <c r="O7" s="14"/>
      <c r="P7" s="6" t="s">
        <v>80</v>
      </c>
      <c r="Q7" s="7">
        <v>31</v>
      </c>
    </row>
    <row r="8" spans="1:17" x14ac:dyDescent="0.25">
      <c r="A8">
        <v>6</v>
      </c>
      <c r="B8">
        <v>74</v>
      </c>
      <c r="C8" t="s">
        <v>51</v>
      </c>
      <c r="D8">
        <v>30</v>
      </c>
      <c r="E8">
        <v>30</v>
      </c>
      <c r="F8">
        <v>29</v>
      </c>
      <c r="N8">
        <f t="shared" si="0"/>
        <v>89</v>
      </c>
      <c r="O8" s="14"/>
      <c r="P8" s="6" t="s">
        <v>81</v>
      </c>
      <c r="Q8" s="7">
        <v>30</v>
      </c>
    </row>
    <row r="9" spans="1:17" x14ac:dyDescent="0.25">
      <c r="A9">
        <v>7</v>
      </c>
      <c r="B9">
        <v>16</v>
      </c>
      <c r="C9" t="s">
        <v>44</v>
      </c>
      <c r="D9">
        <v>31</v>
      </c>
      <c r="E9">
        <v>28</v>
      </c>
      <c r="F9">
        <v>30</v>
      </c>
      <c r="N9">
        <f t="shared" si="0"/>
        <v>89</v>
      </c>
      <c r="O9" s="14"/>
      <c r="P9" s="6" t="s">
        <v>82</v>
      </c>
      <c r="Q9" s="7">
        <v>29</v>
      </c>
    </row>
    <row r="10" spans="1:17" x14ac:dyDescent="0.25">
      <c r="A10">
        <v>8</v>
      </c>
      <c r="B10">
        <v>17</v>
      </c>
      <c r="C10" t="s">
        <v>45</v>
      </c>
      <c r="D10">
        <v>29</v>
      </c>
      <c r="E10">
        <v>29</v>
      </c>
      <c r="F10" s="4" t="s">
        <v>10</v>
      </c>
      <c r="N10">
        <f t="shared" si="0"/>
        <v>58</v>
      </c>
      <c r="O10" s="14"/>
      <c r="P10" s="6" t="s">
        <v>83</v>
      </c>
      <c r="Q10" s="7">
        <v>28</v>
      </c>
    </row>
    <row r="11" spans="1:17" x14ac:dyDescent="0.25">
      <c r="P11" s="6" t="s">
        <v>84</v>
      </c>
      <c r="Q11" s="7">
        <v>27</v>
      </c>
    </row>
    <row r="12" spans="1:17" x14ac:dyDescent="0.25">
      <c r="P12" s="6" t="s">
        <v>85</v>
      </c>
      <c r="Q12" s="7">
        <v>26</v>
      </c>
    </row>
    <row r="13" spans="1:17" x14ac:dyDescent="0.25">
      <c r="P13" s="6" t="s">
        <v>86</v>
      </c>
      <c r="Q13" s="7">
        <v>25</v>
      </c>
    </row>
    <row r="14" spans="1:17" x14ac:dyDescent="0.25">
      <c r="A14" s="5" t="s">
        <v>19</v>
      </c>
      <c r="P14" s="6" t="s">
        <v>87</v>
      </c>
      <c r="Q14" s="7">
        <v>24</v>
      </c>
    </row>
    <row r="15" spans="1:17" x14ac:dyDescent="0.25">
      <c r="A15" s="5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11</v>
      </c>
      <c r="H15" s="5" t="s">
        <v>12</v>
      </c>
      <c r="I15" s="5" t="s">
        <v>13</v>
      </c>
      <c r="J15" s="5" t="s">
        <v>14</v>
      </c>
      <c r="K15" s="5" t="s">
        <v>15</v>
      </c>
      <c r="L15" s="5" t="s">
        <v>16</v>
      </c>
      <c r="M15" s="5"/>
      <c r="N15" s="5" t="s">
        <v>6</v>
      </c>
      <c r="O15" s="13"/>
      <c r="P15" s="6" t="s">
        <v>88</v>
      </c>
      <c r="Q15" s="7">
        <v>23</v>
      </c>
    </row>
    <row r="16" spans="1:17" x14ac:dyDescent="0.25">
      <c r="O16" s="14"/>
      <c r="P16" s="6" t="s">
        <v>89</v>
      </c>
      <c r="Q16" s="7">
        <v>22</v>
      </c>
    </row>
    <row r="17" spans="1:17" x14ac:dyDescent="0.25">
      <c r="A17">
        <v>1</v>
      </c>
      <c r="B17">
        <v>66</v>
      </c>
      <c r="C17" t="s">
        <v>50</v>
      </c>
      <c r="D17" s="3">
        <f>1+40+1</f>
        <v>42</v>
      </c>
      <c r="E17" s="1">
        <f>40+1</f>
        <v>41</v>
      </c>
      <c r="F17" s="1">
        <f>40+1</f>
        <v>41</v>
      </c>
      <c r="N17">
        <f>SUM(D17:M17)</f>
        <v>124</v>
      </c>
      <c r="O17" s="14"/>
      <c r="P17" s="6" t="s">
        <v>90</v>
      </c>
      <c r="Q17" s="7">
        <v>21</v>
      </c>
    </row>
    <row r="18" spans="1:17" x14ac:dyDescent="0.25">
      <c r="A18">
        <v>2</v>
      </c>
      <c r="B18">
        <v>21</v>
      </c>
      <c r="C18" t="s">
        <v>46</v>
      </c>
      <c r="D18">
        <v>35</v>
      </c>
      <c r="E18">
        <v>37</v>
      </c>
      <c r="F18">
        <v>37</v>
      </c>
      <c r="N18">
        <f>SUM(D18:M18)</f>
        <v>109</v>
      </c>
      <c r="O18" s="14"/>
      <c r="P18" s="6" t="s">
        <v>91</v>
      </c>
      <c r="Q18" s="7">
        <v>20</v>
      </c>
    </row>
    <row r="19" spans="1:17" ht="15.75" thickBot="1" x14ac:dyDescent="0.3">
      <c r="A19">
        <v>3</v>
      </c>
      <c r="B19">
        <v>99</v>
      </c>
      <c r="C19" t="s">
        <v>53</v>
      </c>
      <c r="D19">
        <v>37</v>
      </c>
      <c r="E19">
        <v>35</v>
      </c>
      <c r="F19">
        <v>35</v>
      </c>
      <c r="N19">
        <f>SUM(D19:M19)</f>
        <v>107</v>
      </c>
      <c r="O19" s="14"/>
      <c r="P19" s="8"/>
      <c r="Q19" s="9"/>
    </row>
    <row r="20" spans="1:17" x14ac:dyDescent="0.25">
      <c r="A20">
        <v>4</v>
      </c>
      <c r="B20">
        <v>12</v>
      </c>
      <c r="C20" t="s">
        <v>43</v>
      </c>
      <c r="D20">
        <v>33</v>
      </c>
      <c r="E20">
        <v>33</v>
      </c>
      <c r="F20">
        <v>33</v>
      </c>
      <c r="N20">
        <f>SUM(D20:M20)</f>
        <v>99</v>
      </c>
      <c r="O20" s="14"/>
      <c r="P20" s="14"/>
      <c r="Q20" s="14"/>
    </row>
    <row r="23" spans="1:17" x14ac:dyDescent="0.25">
      <c r="A23" s="2"/>
      <c r="B23" t="s">
        <v>7</v>
      </c>
    </row>
    <row r="24" spans="1:17" x14ac:dyDescent="0.25">
      <c r="A24" s="1"/>
      <c r="B24" t="s">
        <v>8</v>
      </c>
    </row>
    <row r="25" spans="1:17" x14ac:dyDescent="0.25">
      <c r="A25" s="3"/>
      <c r="B25" t="s">
        <v>9</v>
      </c>
    </row>
    <row r="26" spans="1:17" x14ac:dyDescent="0.25">
      <c r="A26" s="4"/>
      <c r="B26" t="s">
        <v>10</v>
      </c>
    </row>
    <row r="29" spans="1:17" x14ac:dyDescent="0.25">
      <c r="A29" t="s">
        <v>63</v>
      </c>
    </row>
  </sheetData>
  <sortState xmlns:xlrd2="http://schemas.microsoft.com/office/spreadsheetml/2017/richdata2" ref="B3:N10">
    <sortCondition descending="1" ref="N3:N10"/>
  </sortState>
  <mergeCells count="1">
    <mergeCell ref="P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4"/>
  <sheetViews>
    <sheetView zoomScale="75" zoomScaleNormal="75" workbookViewId="0">
      <selection activeCell="O26" sqref="O26"/>
    </sheetView>
  </sheetViews>
  <sheetFormatPr defaultRowHeight="15" x14ac:dyDescent="0.25"/>
  <cols>
    <col min="3" max="3" width="30" customWidth="1"/>
    <col min="4" max="12" width="15.140625" customWidth="1"/>
  </cols>
  <sheetData>
    <row r="1" spans="1:17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5"/>
      <c r="N1" s="5" t="s">
        <v>6</v>
      </c>
      <c r="O1" s="13"/>
      <c r="P1" s="11" t="s">
        <v>92</v>
      </c>
      <c r="Q1" s="12"/>
    </row>
    <row r="2" spans="1:17" x14ac:dyDescent="0.25">
      <c r="O2" s="14"/>
      <c r="P2" s="6"/>
      <c r="Q2" s="7"/>
    </row>
    <row r="3" spans="1:17" x14ac:dyDescent="0.25">
      <c r="A3">
        <v>1</v>
      </c>
      <c r="B3">
        <v>107</v>
      </c>
      <c r="C3" t="s">
        <v>72</v>
      </c>
      <c r="D3" s="3">
        <f>1+40+1</f>
        <v>42</v>
      </c>
      <c r="E3" s="1">
        <f>40+1</f>
        <v>41</v>
      </c>
      <c r="F3" s="1">
        <f>40+1</f>
        <v>41</v>
      </c>
      <c r="N3">
        <f>SUM(D3:M3)</f>
        <v>124</v>
      </c>
      <c r="O3" s="14"/>
      <c r="P3" s="6" t="s">
        <v>76</v>
      </c>
      <c r="Q3" s="7">
        <v>40</v>
      </c>
    </row>
    <row r="4" spans="1:17" x14ac:dyDescent="0.25">
      <c r="A4">
        <v>2</v>
      </c>
      <c r="B4">
        <v>124</v>
      </c>
      <c r="C4" t="s">
        <v>73</v>
      </c>
      <c r="D4">
        <v>37</v>
      </c>
      <c r="E4">
        <v>37</v>
      </c>
      <c r="F4">
        <v>37</v>
      </c>
      <c r="N4">
        <f>SUM(D4:M4)</f>
        <v>111</v>
      </c>
      <c r="O4" s="14"/>
      <c r="P4" s="6" t="s">
        <v>77</v>
      </c>
      <c r="Q4" s="7">
        <v>37</v>
      </c>
    </row>
    <row r="5" spans="1:17" x14ac:dyDescent="0.25">
      <c r="A5">
        <v>3</v>
      </c>
      <c r="B5">
        <v>171</v>
      </c>
      <c r="C5" t="s">
        <v>74</v>
      </c>
      <c r="D5">
        <v>35</v>
      </c>
      <c r="E5">
        <v>35</v>
      </c>
      <c r="F5">
        <v>35</v>
      </c>
      <c r="N5">
        <f>SUM(D5:M5)</f>
        <v>105</v>
      </c>
      <c r="O5" s="14"/>
      <c r="P5" s="6" t="s">
        <v>78</v>
      </c>
      <c r="Q5" s="7">
        <v>35</v>
      </c>
    </row>
    <row r="6" spans="1:17" x14ac:dyDescent="0.25">
      <c r="A6">
        <v>4</v>
      </c>
      <c r="B6">
        <v>177</v>
      </c>
      <c r="C6" t="s">
        <v>75</v>
      </c>
      <c r="D6">
        <v>33</v>
      </c>
      <c r="E6">
        <v>33</v>
      </c>
      <c r="F6">
        <v>33</v>
      </c>
      <c r="N6">
        <f>SUM(D6:M6)</f>
        <v>99</v>
      </c>
      <c r="O6" s="14"/>
      <c r="P6" s="6" t="s">
        <v>79</v>
      </c>
      <c r="Q6" s="7">
        <v>33</v>
      </c>
    </row>
    <row r="7" spans="1:17" x14ac:dyDescent="0.25">
      <c r="A7">
        <v>5</v>
      </c>
      <c r="B7">
        <v>105</v>
      </c>
      <c r="C7" t="s">
        <v>71</v>
      </c>
      <c r="D7">
        <v>31</v>
      </c>
      <c r="E7">
        <v>31</v>
      </c>
      <c r="F7">
        <v>31</v>
      </c>
      <c r="N7">
        <f>SUM(D7:M7)</f>
        <v>93</v>
      </c>
      <c r="O7" s="14"/>
      <c r="P7" s="6" t="s">
        <v>80</v>
      </c>
      <c r="Q7" s="7">
        <v>31</v>
      </c>
    </row>
    <row r="8" spans="1:17" x14ac:dyDescent="0.25">
      <c r="O8" s="14"/>
      <c r="P8" s="6" t="s">
        <v>81</v>
      </c>
      <c r="Q8" s="7">
        <v>30</v>
      </c>
    </row>
    <row r="9" spans="1:17" x14ac:dyDescent="0.25">
      <c r="O9" s="14"/>
      <c r="P9" s="6" t="s">
        <v>82</v>
      </c>
      <c r="Q9" s="7">
        <v>29</v>
      </c>
    </row>
    <row r="10" spans="1:17" x14ac:dyDescent="0.25">
      <c r="A10" s="5" t="s">
        <v>17</v>
      </c>
      <c r="O10" s="14"/>
      <c r="P10" s="6" t="s">
        <v>83</v>
      </c>
      <c r="Q10" s="7">
        <v>28</v>
      </c>
    </row>
    <row r="11" spans="1:17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/>
      <c r="N11" s="5" t="s">
        <v>6</v>
      </c>
      <c r="O11" s="13"/>
      <c r="P11" s="6" t="s">
        <v>84</v>
      </c>
      <c r="Q11" s="7">
        <v>27</v>
      </c>
    </row>
    <row r="12" spans="1:17" x14ac:dyDescent="0.25">
      <c r="O12" s="14"/>
      <c r="P12" s="6" t="s">
        <v>85</v>
      </c>
      <c r="Q12" s="7">
        <v>26</v>
      </c>
    </row>
    <row r="13" spans="1:17" x14ac:dyDescent="0.25">
      <c r="A13">
        <v>1</v>
      </c>
      <c r="B13">
        <v>124</v>
      </c>
      <c r="C13" t="s">
        <v>73</v>
      </c>
      <c r="D13" s="3">
        <f>1+40+1</f>
        <v>42</v>
      </c>
      <c r="E13" s="1">
        <f>40+1</f>
        <v>41</v>
      </c>
      <c r="F13" s="1">
        <f>40+1</f>
        <v>41</v>
      </c>
      <c r="N13">
        <f>SUM(D13:M13)</f>
        <v>124</v>
      </c>
      <c r="O13" s="14"/>
      <c r="P13" s="6" t="s">
        <v>86</v>
      </c>
      <c r="Q13" s="7">
        <v>25</v>
      </c>
    </row>
    <row r="14" spans="1:17" x14ac:dyDescent="0.25">
      <c r="A14">
        <v>2</v>
      </c>
      <c r="B14">
        <v>177</v>
      </c>
      <c r="C14" t="s">
        <v>75</v>
      </c>
      <c r="D14">
        <v>37</v>
      </c>
      <c r="E14">
        <v>37</v>
      </c>
      <c r="F14">
        <v>37</v>
      </c>
      <c r="N14">
        <f>SUM(D14:M14)</f>
        <v>111</v>
      </c>
      <c r="O14" s="14"/>
      <c r="P14" s="6" t="s">
        <v>87</v>
      </c>
      <c r="Q14" s="7">
        <v>24</v>
      </c>
    </row>
    <row r="15" spans="1:17" x14ac:dyDescent="0.25">
      <c r="A15">
        <v>3</v>
      </c>
      <c r="B15">
        <v>105</v>
      </c>
      <c r="C15" t="s">
        <v>71</v>
      </c>
      <c r="D15">
        <v>35</v>
      </c>
      <c r="E15">
        <v>35</v>
      </c>
      <c r="F15">
        <v>35</v>
      </c>
      <c r="N15">
        <f>SUM(D15:M15)</f>
        <v>105</v>
      </c>
      <c r="O15" s="14"/>
      <c r="P15" s="6" t="s">
        <v>88</v>
      </c>
      <c r="Q15" s="7">
        <v>23</v>
      </c>
    </row>
    <row r="16" spans="1:17" x14ac:dyDescent="0.25">
      <c r="P16" s="6" t="s">
        <v>89</v>
      </c>
      <c r="Q16" s="7">
        <v>22</v>
      </c>
    </row>
    <row r="17" spans="1:17" x14ac:dyDescent="0.25">
      <c r="P17" s="6" t="s">
        <v>90</v>
      </c>
      <c r="Q17" s="7">
        <v>21</v>
      </c>
    </row>
    <row r="18" spans="1:17" x14ac:dyDescent="0.25">
      <c r="A18" s="2"/>
      <c r="B18" t="s">
        <v>7</v>
      </c>
      <c r="P18" s="6" t="s">
        <v>91</v>
      </c>
      <c r="Q18" s="7">
        <v>20</v>
      </c>
    </row>
    <row r="19" spans="1:17" ht="15.75" thickBot="1" x14ac:dyDescent="0.3">
      <c r="A19" s="1"/>
      <c r="B19" t="s">
        <v>8</v>
      </c>
      <c r="P19" s="8"/>
      <c r="Q19" s="9"/>
    </row>
    <row r="20" spans="1:17" x14ac:dyDescent="0.25">
      <c r="A20" s="3"/>
      <c r="B20" t="s">
        <v>9</v>
      </c>
    </row>
    <row r="21" spans="1:17" x14ac:dyDescent="0.25">
      <c r="A21" s="4"/>
      <c r="B21" t="s">
        <v>10</v>
      </c>
    </row>
    <row r="24" spans="1:17" x14ac:dyDescent="0.25">
      <c r="A24" t="s">
        <v>63</v>
      </c>
    </row>
  </sheetData>
  <sortState xmlns:xlrd2="http://schemas.microsoft.com/office/spreadsheetml/2017/richdata2" ref="B3:N7">
    <sortCondition descending="1" ref="N3:N7"/>
  </sortState>
  <mergeCells count="1">
    <mergeCell ref="P1:Q1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B589E-182F-4BB1-97C6-40F9FD3A110A}">
  <dimension ref="A1:Q26"/>
  <sheetViews>
    <sheetView zoomScale="75" zoomScaleNormal="75" workbookViewId="0">
      <selection activeCell="U13" sqref="U13"/>
    </sheetView>
  </sheetViews>
  <sheetFormatPr defaultRowHeight="15" x14ac:dyDescent="0.25"/>
  <cols>
    <col min="3" max="3" width="29.85546875" customWidth="1"/>
    <col min="4" max="12" width="15.140625" customWidth="1"/>
  </cols>
  <sheetData>
    <row r="1" spans="1:17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5"/>
      <c r="N1" s="5" t="s">
        <v>6</v>
      </c>
      <c r="O1" s="13"/>
      <c r="P1" s="11" t="s">
        <v>92</v>
      </c>
      <c r="Q1" s="12"/>
    </row>
    <row r="2" spans="1:17" x14ac:dyDescent="0.25">
      <c r="O2" s="14"/>
      <c r="P2" s="6"/>
      <c r="Q2" s="7"/>
    </row>
    <row r="3" spans="1:17" x14ac:dyDescent="0.25">
      <c r="A3">
        <v>1</v>
      </c>
      <c r="B3">
        <v>219</v>
      </c>
      <c r="C3" t="s">
        <v>56</v>
      </c>
      <c r="D3" s="1">
        <f>35+1</f>
        <v>36</v>
      </c>
      <c r="E3">
        <v>35</v>
      </c>
      <c r="F3">
        <v>40</v>
      </c>
      <c r="N3">
        <f t="shared" ref="N3:N11" si="0">SUM(D3:M3)</f>
        <v>111</v>
      </c>
      <c r="O3" s="14"/>
      <c r="P3" s="6" t="s">
        <v>76</v>
      </c>
      <c r="Q3" s="7">
        <v>40</v>
      </c>
    </row>
    <row r="4" spans="1:17" x14ac:dyDescent="0.25">
      <c r="A4">
        <v>2</v>
      </c>
      <c r="B4">
        <v>277</v>
      </c>
      <c r="C4" t="s">
        <v>61</v>
      </c>
      <c r="D4" s="2">
        <f>1+40</f>
        <v>41</v>
      </c>
      <c r="E4">
        <v>40</v>
      </c>
      <c r="F4">
        <v>27</v>
      </c>
      <c r="N4">
        <f t="shared" si="0"/>
        <v>108</v>
      </c>
      <c r="O4" s="14"/>
      <c r="P4" s="6" t="s">
        <v>77</v>
      </c>
      <c r="Q4" s="7">
        <v>37</v>
      </c>
    </row>
    <row r="5" spans="1:17" x14ac:dyDescent="0.25">
      <c r="A5">
        <v>3</v>
      </c>
      <c r="B5">
        <v>286</v>
      </c>
      <c r="C5" t="s">
        <v>62</v>
      </c>
      <c r="D5">
        <v>37</v>
      </c>
      <c r="E5">
        <v>37</v>
      </c>
      <c r="F5">
        <v>33</v>
      </c>
      <c r="N5">
        <f t="shared" si="0"/>
        <v>107</v>
      </c>
      <c r="O5" s="14"/>
      <c r="P5" s="6" t="s">
        <v>78</v>
      </c>
      <c r="Q5" s="7">
        <v>35</v>
      </c>
    </row>
    <row r="6" spans="1:17" x14ac:dyDescent="0.25">
      <c r="A6">
        <v>4</v>
      </c>
      <c r="B6">
        <v>227</v>
      </c>
      <c r="C6" t="s">
        <v>59</v>
      </c>
      <c r="D6">
        <v>33</v>
      </c>
      <c r="E6" s="1">
        <f>33+1</f>
        <v>34</v>
      </c>
      <c r="F6" s="1">
        <f>37+1</f>
        <v>38</v>
      </c>
      <c r="N6">
        <f t="shared" si="0"/>
        <v>105</v>
      </c>
      <c r="O6" s="14"/>
      <c r="P6" s="6" t="s">
        <v>79</v>
      </c>
      <c r="Q6" s="7">
        <v>33</v>
      </c>
    </row>
    <row r="7" spans="1:17" x14ac:dyDescent="0.25">
      <c r="A7">
        <v>5</v>
      </c>
      <c r="B7">
        <v>234</v>
      </c>
      <c r="C7" t="s">
        <v>60</v>
      </c>
      <c r="D7">
        <v>31</v>
      </c>
      <c r="E7">
        <v>30</v>
      </c>
      <c r="F7">
        <v>35</v>
      </c>
      <c r="N7">
        <f t="shared" si="0"/>
        <v>96</v>
      </c>
      <c r="O7" s="14"/>
      <c r="P7" s="6" t="s">
        <v>80</v>
      </c>
      <c r="Q7" s="7">
        <v>31</v>
      </c>
    </row>
    <row r="8" spans="1:17" x14ac:dyDescent="0.25">
      <c r="A8">
        <v>6</v>
      </c>
      <c r="B8">
        <v>210</v>
      </c>
      <c r="C8" t="s">
        <v>54</v>
      </c>
      <c r="D8">
        <v>30</v>
      </c>
      <c r="E8">
        <v>31</v>
      </c>
      <c r="F8">
        <v>29</v>
      </c>
      <c r="N8">
        <f t="shared" si="0"/>
        <v>90</v>
      </c>
      <c r="O8" s="14"/>
      <c r="P8" s="6" t="s">
        <v>81</v>
      </c>
      <c r="Q8" s="7">
        <v>30</v>
      </c>
    </row>
    <row r="9" spans="1:17" x14ac:dyDescent="0.25">
      <c r="A9">
        <v>7</v>
      </c>
      <c r="B9">
        <v>224</v>
      </c>
      <c r="C9" t="s">
        <v>58</v>
      </c>
      <c r="D9">
        <v>29</v>
      </c>
      <c r="E9">
        <v>29</v>
      </c>
      <c r="F9">
        <v>31</v>
      </c>
      <c r="N9">
        <f t="shared" si="0"/>
        <v>89</v>
      </c>
      <c r="O9" s="14"/>
      <c r="P9" s="6" t="s">
        <v>82</v>
      </c>
      <c r="Q9" s="7">
        <v>29</v>
      </c>
    </row>
    <row r="10" spans="1:17" x14ac:dyDescent="0.25">
      <c r="A10">
        <v>8</v>
      </c>
      <c r="B10">
        <v>220</v>
      </c>
      <c r="C10" t="s">
        <v>57</v>
      </c>
      <c r="D10">
        <v>28</v>
      </c>
      <c r="E10">
        <v>28</v>
      </c>
      <c r="F10">
        <v>30</v>
      </c>
      <c r="N10">
        <f t="shared" si="0"/>
        <v>86</v>
      </c>
      <c r="O10" s="14"/>
      <c r="P10" s="6" t="s">
        <v>83</v>
      </c>
      <c r="Q10" s="7">
        <v>28</v>
      </c>
    </row>
    <row r="11" spans="1:17" x14ac:dyDescent="0.25">
      <c r="A11">
        <v>9</v>
      </c>
      <c r="B11">
        <v>214</v>
      </c>
      <c r="C11" t="s">
        <v>55</v>
      </c>
      <c r="D11">
        <v>27</v>
      </c>
      <c r="E11">
        <v>27</v>
      </c>
      <c r="F11">
        <v>28</v>
      </c>
      <c r="N11">
        <f t="shared" si="0"/>
        <v>82</v>
      </c>
      <c r="O11" s="14"/>
      <c r="P11" s="6" t="s">
        <v>84</v>
      </c>
      <c r="Q11" s="7">
        <v>27</v>
      </c>
    </row>
    <row r="12" spans="1:17" x14ac:dyDescent="0.25">
      <c r="P12" s="6" t="s">
        <v>85</v>
      </c>
      <c r="Q12" s="7">
        <v>26</v>
      </c>
    </row>
    <row r="13" spans="1:17" x14ac:dyDescent="0.25">
      <c r="P13" s="6" t="s">
        <v>86</v>
      </c>
      <c r="Q13" s="7">
        <v>25</v>
      </c>
    </row>
    <row r="14" spans="1:17" x14ac:dyDescent="0.25">
      <c r="A14" s="5" t="s">
        <v>17</v>
      </c>
      <c r="P14" s="6" t="s">
        <v>87</v>
      </c>
      <c r="Q14" s="7">
        <v>24</v>
      </c>
    </row>
    <row r="15" spans="1:17" x14ac:dyDescent="0.25">
      <c r="A15" s="5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11</v>
      </c>
      <c r="H15" s="5" t="s">
        <v>12</v>
      </c>
      <c r="I15" s="5" t="s">
        <v>13</v>
      </c>
      <c r="J15" s="5" t="s">
        <v>14</v>
      </c>
      <c r="K15" s="5" t="s">
        <v>15</v>
      </c>
      <c r="L15" s="5" t="s">
        <v>16</v>
      </c>
      <c r="M15" s="5"/>
      <c r="N15" s="5" t="s">
        <v>6</v>
      </c>
      <c r="O15" s="13"/>
      <c r="P15" s="6" t="s">
        <v>88</v>
      </c>
      <c r="Q15" s="7">
        <v>23</v>
      </c>
    </row>
    <row r="16" spans="1:17" x14ac:dyDescent="0.25">
      <c r="O16" s="14"/>
      <c r="P16" s="6" t="s">
        <v>89</v>
      </c>
      <c r="Q16" s="7">
        <v>22</v>
      </c>
    </row>
    <row r="17" spans="1:17" x14ac:dyDescent="0.25">
      <c r="A17">
        <v>1</v>
      </c>
      <c r="B17">
        <v>214</v>
      </c>
      <c r="C17" t="s">
        <v>55</v>
      </c>
      <c r="D17" s="3">
        <f>1+40+1</f>
        <v>42</v>
      </c>
      <c r="E17" s="1">
        <f>40+1</f>
        <v>41</v>
      </c>
      <c r="F17">
        <v>0</v>
      </c>
      <c r="N17">
        <f>SUM(D17:M17)</f>
        <v>83</v>
      </c>
      <c r="O17" s="14"/>
      <c r="P17" s="6" t="s">
        <v>90</v>
      </c>
      <c r="Q17" s="7">
        <v>21</v>
      </c>
    </row>
    <row r="18" spans="1:17" x14ac:dyDescent="0.25">
      <c r="P18" s="6" t="s">
        <v>91</v>
      </c>
      <c r="Q18" s="7">
        <v>20</v>
      </c>
    </row>
    <row r="19" spans="1:17" ht="15.75" thickBot="1" x14ac:dyDescent="0.3">
      <c r="A19" s="10"/>
      <c r="P19" s="8"/>
      <c r="Q19" s="9"/>
    </row>
    <row r="20" spans="1:17" x14ac:dyDescent="0.25">
      <c r="A20" s="2"/>
      <c r="B20" t="s">
        <v>7</v>
      </c>
      <c r="I20" s="10"/>
      <c r="J20" s="10"/>
      <c r="K20" s="10"/>
      <c r="L20" s="10"/>
      <c r="M20" s="10"/>
      <c r="N20" s="10"/>
      <c r="O20" s="10"/>
      <c r="P20" s="10"/>
      <c r="Q20" s="10"/>
    </row>
    <row r="21" spans="1:17" x14ac:dyDescent="0.25">
      <c r="A21" s="1"/>
      <c r="B21" t="s">
        <v>8</v>
      </c>
    </row>
    <row r="22" spans="1:17" x14ac:dyDescent="0.25">
      <c r="A22" s="3"/>
      <c r="B22" t="s">
        <v>9</v>
      </c>
    </row>
    <row r="23" spans="1:17" x14ac:dyDescent="0.25">
      <c r="A23" s="4"/>
      <c r="B23" t="s">
        <v>10</v>
      </c>
    </row>
    <row r="26" spans="1:17" x14ac:dyDescent="0.25">
      <c r="A26" t="s">
        <v>63</v>
      </c>
    </row>
  </sheetData>
  <sortState xmlns:xlrd2="http://schemas.microsoft.com/office/spreadsheetml/2017/richdata2" ref="B3:N11">
    <sortCondition descending="1" ref="N3:N11"/>
  </sortState>
  <mergeCells count="1">
    <mergeCell ref="P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0"/>
  <sheetViews>
    <sheetView zoomScale="75" zoomScaleNormal="75" workbookViewId="0">
      <selection activeCell="S28" sqref="S28"/>
    </sheetView>
  </sheetViews>
  <sheetFormatPr defaultRowHeight="15" x14ac:dyDescent="0.25"/>
  <cols>
    <col min="3" max="3" width="27.140625" customWidth="1"/>
    <col min="4" max="12" width="15.7109375" customWidth="1"/>
  </cols>
  <sheetData>
    <row r="1" spans="1:17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5"/>
      <c r="N1" s="5" t="s">
        <v>6</v>
      </c>
      <c r="O1" s="13"/>
      <c r="P1" s="11" t="s">
        <v>92</v>
      </c>
      <c r="Q1" s="12"/>
    </row>
    <row r="2" spans="1:17" x14ac:dyDescent="0.25">
      <c r="O2" s="14"/>
      <c r="P2" s="6"/>
      <c r="Q2" s="7"/>
    </row>
    <row r="3" spans="1:17" x14ac:dyDescent="0.25">
      <c r="A3">
        <v>1</v>
      </c>
      <c r="B3">
        <v>336</v>
      </c>
      <c r="C3" t="s">
        <v>68</v>
      </c>
      <c r="D3">
        <v>45</v>
      </c>
      <c r="E3">
        <v>47</v>
      </c>
      <c r="F3">
        <v>50</v>
      </c>
      <c r="N3">
        <f t="shared" ref="N3:N9" si="0">SUM(D3:M3)</f>
        <v>142</v>
      </c>
      <c r="O3" s="14"/>
      <c r="P3" s="6" t="s">
        <v>76</v>
      </c>
      <c r="Q3" s="7">
        <v>50</v>
      </c>
    </row>
    <row r="4" spans="1:17" x14ac:dyDescent="0.25">
      <c r="A4">
        <v>2</v>
      </c>
      <c r="B4">
        <v>332</v>
      </c>
      <c r="C4" t="s">
        <v>67</v>
      </c>
      <c r="D4" s="2">
        <f>1+43</f>
        <v>44</v>
      </c>
      <c r="E4">
        <v>45</v>
      </c>
      <c r="F4" s="1">
        <f>47+1</f>
        <v>48</v>
      </c>
      <c r="N4">
        <f t="shared" si="0"/>
        <v>137</v>
      </c>
      <c r="O4" s="14"/>
      <c r="P4" s="6" t="s">
        <v>77</v>
      </c>
      <c r="Q4" s="7">
        <v>47</v>
      </c>
    </row>
    <row r="5" spans="1:17" x14ac:dyDescent="0.25">
      <c r="A5">
        <v>3</v>
      </c>
      <c r="B5">
        <v>337</v>
      </c>
      <c r="C5" t="s">
        <v>69</v>
      </c>
      <c r="D5">
        <v>47</v>
      </c>
      <c r="E5">
        <v>43</v>
      </c>
      <c r="F5">
        <v>41</v>
      </c>
      <c r="N5">
        <f t="shared" si="0"/>
        <v>131</v>
      </c>
      <c r="O5" s="14"/>
      <c r="P5" s="6" t="s">
        <v>78</v>
      </c>
      <c r="Q5" s="7">
        <v>45</v>
      </c>
    </row>
    <row r="6" spans="1:17" x14ac:dyDescent="0.25">
      <c r="A6">
        <v>4</v>
      </c>
      <c r="B6">
        <v>314</v>
      </c>
      <c r="C6" t="s">
        <v>65</v>
      </c>
      <c r="D6">
        <v>41</v>
      </c>
      <c r="E6">
        <v>40</v>
      </c>
      <c r="F6">
        <v>45</v>
      </c>
      <c r="N6">
        <f t="shared" si="0"/>
        <v>126</v>
      </c>
      <c r="O6" s="14"/>
      <c r="P6" s="6" t="s">
        <v>79</v>
      </c>
      <c r="Q6" s="7">
        <v>43</v>
      </c>
    </row>
    <row r="7" spans="1:17" x14ac:dyDescent="0.25">
      <c r="A7">
        <v>5</v>
      </c>
      <c r="B7">
        <v>377</v>
      </c>
      <c r="C7" t="s">
        <v>70</v>
      </c>
      <c r="D7">
        <v>40</v>
      </c>
      <c r="E7">
        <v>41</v>
      </c>
      <c r="F7">
        <v>40</v>
      </c>
      <c r="N7">
        <f t="shared" si="0"/>
        <v>121</v>
      </c>
      <c r="O7" s="14"/>
      <c r="P7" s="6" t="s">
        <v>80</v>
      </c>
      <c r="Q7" s="7">
        <v>41</v>
      </c>
    </row>
    <row r="8" spans="1:17" x14ac:dyDescent="0.25">
      <c r="A8">
        <v>6</v>
      </c>
      <c r="B8">
        <v>407</v>
      </c>
      <c r="C8" t="s">
        <v>64</v>
      </c>
      <c r="D8">
        <v>39</v>
      </c>
      <c r="E8">
        <v>39</v>
      </c>
      <c r="F8">
        <v>43</v>
      </c>
      <c r="N8">
        <f t="shared" si="0"/>
        <v>121</v>
      </c>
      <c r="O8" s="14"/>
      <c r="P8" s="6" t="s">
        <v>81</v>
      </c>
      <c r="Q8" s="7">
        <v>40</v>
      </c>
    </row>
    <row r="9" spans="1:17" x14ac:dyDescent="0.25">
      <c r="A9">
        <v>7</v>
      </c>
      <c r="B9">
        <v>317</v>
      </c>
      <c r="C9" t="s">
        <v>66</v>
      </c>
      <c r="D9" s="1">
        <f>50+1</f>
        <v>51</v>
      </c>
      <c r="E9" s="1">
        <f>50+1</f>
        <v>51</v>
      </c>
      <c r="F9">
        <v>0</v>
      </c>
      <c r="N9">
        <f t="shared" si="0"/>
        <v>102</v>
      </c>
      <c r="O9" s="14"/>
      <c r="P9" s="6" t="s">
        <v>82</v>
      </c>
      <c r="Q9" s="7">
        <v>39</v>
      </c>
    </row>
    <row r="10" spans="1:17" x14ac:dyDescent="0.25">
      <c r="O10" s="14"/>
      <c r="P10" s="6" t="s">
        <v>83</v>
      </c>
      <c r="Q10" s="7">
        <v>38</v>
      </c>
    </row>
    <row r="11" spans="1:17" x14ac:dyDescent="0.25">
      <c r="O11" s="14"/>
      <c r="P11" s="6" t="s">
        <v>84</v>
      </c>
      <c r="Q11" s="7">
        <v>37</v>
      </c>
    </row>
    <row r="12" spans="1:17" x14ac:dyDescent="0.25">
      <c r="A12" s="5" t="s">
        <v>17</v>
      </c>
      <c r="O12" s="14"/>
      <c r="P12" s="6" t="s">
        <v>85</v>
      </c>
      <c r="Q12" s="7">
        <v>36</v>
      </c>
    </row>
    <row r="13" spans="1:17" x14ac:dyDescent="0.25">
      <c r="A13" s="5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11</v>
      </c>
      <c r="H13" s="5" t="s">
        <v>12</v>
      </c>
      <c r="I13" s="5" t="s">
        <v>13</v>
      </c>
      <c r="J13" s="5" t="s">
        <v>14</v>
      </c>
      <c r="K13" s="5" t="s">
        <v>15</v>
      </c>
      <c r="L13" s="5" t="s">
        <v>16</v>
      </c>
      <c r="M13" s="5"/>
      <c r="N13" s="5" t="s">
        <v>6</v>
      </c>
      <c r="O13" s="13"/>
      <c r="P13" s="6" t="s">
        <v>86</v>
      </c>
      <c r="Q13" s="7">
        <v>35</v>
      </c>
    </row>
    <row r="14" spans="1:17" x14ac:dyDescent="0.25">
      <c r="O14" s="14"/>
      <c r="P14" s="6" t="s">
        <v>87</v>
      </c>
      <c r="Q14" s="7">
        <v>34</v>
      </c>
    </row>
    <row r="15" spans="1:17" x14ac:dyDescent="0.25">
      <c r="A15">
        <v>1</v>
      </c>
      <c r="B15">
        <v>332</v>
      </c>
      <c r="C15" t="s">
        <v>67</v>
      </c>
      <c r="D15" s="3">
        <f>1+50+1</f>
        <v>52</v>
      </c>
      <c r="E15" s="1">
        <f>50+1</f>
        <v>51</v>
      </c>
      <c r="F15" s="1">
        <f>50+1</f>
        <v>51</v>
      </c>
      <c r="N15">
        <f>SUM(D15:M15)</f>
        <v>154</v>
      </c>
      <c r="O15" s="14"/>
      <c r="P15" s="6" t="s">
        <v>88</v>
      </c>
      <c r="Q15" s="7">
        <v>33</v>
      </c>
    </row>
    <row r="16" spans="1:17" x14ac:dyDescent="0.25">
      <c r="O16" s="14"/>
      <c r="P16" s="6" t="s">
        <v>89</v>
      </c>
      <c r="Q16" s="7">
        <v>32</v>
      </c>
    </row>
    <row r="17" spans="1:17" x14ac:dyDescent="0.25">
      <c r="O17" s="14"/>
      <c r="P17" s="6" t="s">
        <v>90</v>
      </c>
      <c r="Q17" s="7">
        <v>31</v>
      </c>
    </row>
    <row r="18" spans="1:17" x14ac:dyDescent="0.25">
      <c r="A18" s="5" t="s">
        <v>18</v>
      </c>
      <c r="O18" s="14"/>
      <c r="P18" s="6" t="s">
        <v>91</v>
      </c>
      <c r="Q18" s="7">
        <v>30</v>
      </c>
    </row>
    <row r="19" spans="1:17" ht="15.75" thickBot="1" x14ac:dyDescent="0.3">
      <c r="A19" s="5" t="s">
        <v>0</v>
      </c>
      <c r="B19" s="5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11</v>
      </c>
      <c r="H19" s="5" t="s">
        <v>12</v>
      </c>
      <c r="I19" s="5" t="s">
        <v>13</v>
      </c>
      <c r="J19" s="5" t="s">
        <v>14</v>
      </c>
      <c r="K19" s="5" t="s">
        <v>15</v>
      </c>
      <c r="L19" s="5" t="s">
        <v>16</v>
      </c>
      <c r="M19" s="5"/>
      <c r="N19" s="5" t="s">
        <v>6</v>
      </c>
      <c r="O19" s="13"/>
      <c r="P19" s="8"/>
      <c r="Q19" s="9"/>
    </row>
    <row r="20" spans="1:17" x14ac:dyDescent="0.25">
      <c r="O20" s="14"/>
      <c r="P20" s="14"/>
      <c r="Q20" s="14"/>
    </row>
    <row r="21" spans="1:17" x14ac:dyDescent="0.25">
      <c r="A21">
        <v>1</v>
      </c>
      <c r="B21">
        <v>407</v>
      </c>
      <c r="C21" t="s">
        <v>64</v>
      </c>
      <c r="D21" s="3">
        <f>1+50+1</f>
        <v>52</v>
      </c>
      <c r="E21" s="1">
        <f>50+1</f>
        <v>51</v>
      </c>
      <c r="F21" s="1">
        <f>50+1</f>
        <v>51</v>
      </c>
      <c r="N21">
        <f>SUM(D21:M21)</f>
        <v>154</v>
      </c>
      <c r="O21" s="14"/>
      <c r="P21" s="14"/>
      <c r="Q21" s="14"/>
    </row>
    <row r="24" spans="1:17" x14ac:dyDescent="0.25">
      <c r="A24" s="2"/>
      <c r="B24" t="s">
        <v>7</v>
      </c>
    </row>
    <row r="25" spans="1:17" x14ac:dyDescent="0.25">
      <c r="A25" s="1"/>
      <c r="B25" t="s">
        <v>8</v>
      </c>
    </row>
    <row r="26" spans="1:17" x14ac:dyDescent="0.25">
      <c r="A26" s="3"/>
      <c r="B26" t="s">
        <v>9</v>
      </c>
    </row>
    <row r="27" spans="1:17" x14ac:dyDescent="0.25">
      <c r="A27" s="4"/>
      <c r="B27" t="s">
        <v>10</v>
      </c>
    </row>
    <row r="30" spans="1:17" x14ac:dyDescent="0.25">
      <c r="A30" t="s">
        <v>63</v>
      </c>
    </row>
  </sheetData>
  <sortState xmlns:xlrd2="http://schemas.microsoft.com/office/spreadsheetml/2017/richdata2" ref="B3:N9">
    <sortCondition descending="1" ref="N3:N9"/>
  </sortState>
  <mergeCells count="1">
    <mergeCell ref="P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Cadet 160cc</vt:lpstr>
      <vt:lpstr>Cadet 160cc Rookie</vt:lpstr>
      <vt:lpstr>Parolin Rocky</vt:lpstr>
      <vt:lpstr>Parolin Rocky Rookie</vt:lpstr>
      <vt:lpstr>9PK Super Cadet</vt:lpstr>
      <vt:lpstr>RK1</vt:lpstr>
      <vt:lpstr>T4 Mini</vt:lpstr>
      <vt:lpstr>T4 Junior</vt:lpstr>
      <vt:lpstr>T4 Senior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Youri Verswijveren</dc:creator>
  <cp:keywords/>
  <dc:description/>
  <cp:lastModifiedBy>Youri Verswijveren | GP Elite</cp:lastModifiedBy>
  <cp:revision/>
  <dcterms:created xsi:type="dcterms:W3CDTF">2023-03-21T20:23:04Z</dcterms:created>
  <dcterms:modified xsi:type="dcterms:W3CDTF">2024-04-18T11:18:55Z</dcterms:modified>
  <cp:category/>
  <cp:contentStatus/>
</cp:coreProperties>
</file>