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b02e441347a9134/Bureaublad/NXT GP Dutch Open/Klassement/"/>
    </mc:Choice>
  </mc:AlternateContent>
  <xr:revisionPtr revIDLastSave="2513" documentId="8_{5E362A4E-55A5-4944-9B86-0D4A949D7811}" xr6:coauthVersionLast="47" xr6:coauthVersionMax="47" xr10:uidLastSave="{05488FC0-66F2-44C9-86DB-E72F87D6FA2C}"/>
  <bookViews>
    <workbookView xWindow="-120" yWindow="-120" windowWidth="29040" windowHeight="15840" xr2:uid="{00000000-000D-0000-FFFF-FFFF00000000}"/>
  </bookViews>
  <sheets>
    <sheet name="Cadet 160cc" sheetId="1" r:id="rId1"/>
    <sheet name="Cadet 160cc Rookie" sheetId="2" r:id="rId2"/>
    <sheet name="Parolin Rocky" sheetId="3" r:id="rId3"/>
    <sheet name="Parolin Rocky Rookie" sheetId="4" r:id="rId4"/>
    <sheet name="9PK Super Cadet" sheetId="5" r:id="rId5"/>
    <sheet name="RK1" sheetId="6" r:id="rId6"/>
    <sheet name="T4 Mini" sheetId="7" r:id="rId7"/>
    <sheet name="T4 Junior" sheetId="9" r:id="rId8"/>
    <sheet name="T4 Senior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AH8" i="1"/>
  <c r="H3" i="1"/>
  <c r="P32" i="1"/>
  <c r="I11" i="1"/>
  <c r="G11" i="1"/>
  <c r="Q32" i="1" s="1"/>
  <c r="D11" i="9"/>
  <c r="J32" i="1"/>
  <c r="K32" i="1"/>
  <c r="L32" i="1"/>
  <c r="M32" i="1"/>
  <c r="O32" i="1"/>
  <c r="R32" i="1"/>
  <c r="S32" i="1"/>
  <c r="T32" i="1"/>
  <c r="U32" i="1"/>
  <c r="Y32" i="1"/>
  <c r="Z32" i="1"/>
  <c r="AA32" i="1"/>
  <c r="AB32" i="1"/>
  <c r="AC32" i="1"/>
  <c r="AD32" i="1"/>
  <c r="AE32" i="1"/>
  <c r="AF86" i="8"/>
  <c r="AG86" i="8"/>
  <c r="AH86" i="8"/>
  <c r="AI86" i="8"/>
  <c r="AF87" i="8"/>
  <c r="AG87" i="8"/>
  <c r="AH87" i="8"/>
  <c r="AI87" i="8"/>
  <c r="AF88" i="8"/>
  <c r="AG88" i="8"/>
  <c r="AH88" i="8"/>
  <c r="AI88" i="8"/>
  <c r="AF89" i="8"/>
  <c r="AG89" i="8"/>
  <c r="AH89" i="8"/>
  <c r="AI89" i="8"/>
  <c r="G86" i="8"/>
  <c r="I86" i="8"/>
  <c r="H86" i="8"/>
  <c r="F86" i="8"/>
  <c r="E86" i="8"/>
  <c r="D86" i="8"/>
  <c r="AF62" i="8"/>
  <c r="AG62" i="8"/>
  <c r="AJ62" i="8" s="1"/>
  <c r="AH62" i="8"/>
  <c r="AI62" i="8"/>
  <c r="AF63" i="8"/>
  <c r="AG63" i="8"/>
  <c r="AH63" i="8"/>
  <c r="AI63" i="8"/>
  <c r="AF64" i="8"/>
  <c r="AG64" i="8"/>
  <c r="AJ64" i="8" s="1"/>
  <c r="AH64" i="8"/>
  <c r="AI64" i="8"/>
  <c r="AF65" i="8"/>
  <c r="AG65" i="8"/>
  <c r="AH65" i="8"/>
  <c r="AI65" i="8"/>
  <c r="AF66" i="8"/>
  <c r="AG66" i="8"/>
  <c r="AH66" i="8"/>
  <c r="AI66" i="8"/>
  <c r="AF67" i="8"/>
  <c r="AG67" i="8"/>
  <c r="AH67" i="8"/>
  <c r="AI67" i="8"/>
  <c r="AF68" i="8"/>
  <c r="AJ68" i="8" s="1"/>
  <c r="AG68" i="8"/>
  <c r="AH68" i="8"/>
  <c r="AI68" i="8"/>
  <c r="AF69" i="8"/>
  <c r="AG69" i="8"/>
  <c r="AH69" i="8"/>
  <c r="AI69" i="8"/>
  <c r="AF70" i="8"/>
  <c r="AG70" i="8"/>
  <c r="AH70" i="8"/>
  <c r="AI70" i="8"/>
  <c r="AF71" i="8"/>
  <c r="AG71" i="8"/>
  <c r="AH71" i="8"/>
  <c r="AI71" i="8"/>
  <c r="AF72" i="8"/>
  <c r="AG72" i="8"/>
  <c r="AJ72" i="8" s="1"/>
  <c r="AH72" i="8"/>
  <c r="AI72" i="8"/>
  <c r="AG73" i="8"/>
  <c r="AH73" i="8"/>
  <c r="AF74" i="8"/>
  <c r="AG74" i="8"/>
  <c r="AH74" i="8"/>
  <c r="AI74" i="8"/>
  <c r="D73" i="8"/>
  <c r="AI73" i="8" s="1"/>
  <c r="F60" i="8"/>
  <c r="F79" i="8" s="1"/>
  <c r="E60" i="8"/>
  <c r="E79" i="8" s="1"/>
  <c r="I61" i="8"/>
  <c r="I79" i="8" s="1"/>
  <c r="H61" i="8"/>
  <c r="G61" i="8"/>
  <c r="D61" i="8"/>
  <c r="AH61" i="8" s="1"/>
  <c r="AF17" i="8"/>
  <c r="AG18" i="8"/>
  <c r="AH18" i="8"/>
  <c r="AI18" i="8"/>
  <c r="AF18" i="8"/>
  <c r="AG20" i="8"/>
  <c r="AH20" i="8"/>
  <c r="AI20" i="8"/>
  <c r="AF20" i="8"/>
  <c r="AG21" i="8"/>
  <c r="AH21" i="8"/>
  <c r="AI21" i="8"/>
  <c r="AF21" i="8"/>
  <c r="AG22" i="8"/>
  <c r="AH22" i="8"/>
  <c r="AI22" i="8"/>
  <c r="AF22" i="8"/>
  <c r="AG23" i="8"/>
  <c r="AH23" i="8"/>
  <c r="AI23" i="8"/>
  <c r="AF23" i="8"/>
  <c r="AG24" i="8"/>
  <c r="AH24" i="8"/>
  <c r="AI24" i="8"/>
  <c r="AF24" i="8"/>
  <c r="AG25" i="8"/>
  <c r="AH25" i="8"/>
  <c r="AI25" i="8"/>
  <c r="AF25" i="8"/>
  <c r="AG26" i="8"/>
  <c r="AH26" i="8"/>
  <c r="AI26" i="8"/>
  <c r="AF26" i="8"/>
  <c r="AG27" i="8"/>
  <c r="AH27" i="8"/>
  <c r="AI27" i="8"/>
  <c r="AF27" i="8"/>
  <c r="AG28" i="8"/>
  <c r="AH28" i="8"/>
  <c r="AI28" i="8"/>
  <c r="AF28" i="8"/>
  <c r="AG29" i="8"/>
  <c r="AH29" i="8"/>
  <c r="AI29" i="8"/>
  <c r="AF29" i="8"/>
  <c r="AG30" i="8"/>
  <c r="AH30" i="8"/>
  <c r="AI30" i="8"/>
  <c r="AF30" i="8"/>
  <c r="AF32" i="8"/>
  <c r="AG32" i="8"/>
  <c r="AH32" i="8"/>
  <c r="AI32" i="8"/>
  <c r="AF33" i="8"/>
  <c r="AG33" i="8"/>
  <c r="AH33" i="8"/>
  <c r="AI33" i="8"/>
  <c r="AF34" i="8"/>
  <c r="AG34" i="8"/>
  <c r="AH34" i="8"/>
  <c r="AI34" i="8"/>
  <c r="AF35" i="8"/>
  <c r="AG35" i="8"/>
  <c r="AH35" i="8"/>
  <c r="AI35" i="8"/>
  <c r="AF36" i="8"/>
  <c r="AG36" i="8"/>
  <c r="AH36" i="8"/>
  <c r="AI36" i="8"/>
  <c r="AF37" i="8"/>
  <c r="AG37" i="8"/>
  <c r="AH37" i="8"/>
  <c r="AI37" i="8"/>
  <c r="AF38" i="8"/>
  <c r="AG38" i="8"/>
  <c r="AH38" i="8"/>
  <c r="AI38" i="8"/>
  <c r="AF39" i="8"/>
  <c r="AG39" i="8"/>
  <c r="AH39" i="8"/>
  <c r="AI39" i="8"/>
  <c r="AF12" i="8"/>
  <c r="AG8" i="8"/>
  <c r="AH8" i="8"/>
  <c r="AI8" i="8"/>
  <c r="AF8" i="8"/>
  <c r="AI11" i="8"/>
  <c r="AF11" i="8"/>
  <c r="AF16" i="8"/>
  <c r="AG17" i="8"/>
  <c r="AH17" i="8"/>
  <c r="AI17" i="8"/>
  <c r="AF5" i="8"/>
  <c r="AG5" i="8"/>
  <c r="AH5" i="8"/>
  <c r="AI5" i="8"/>
  <c r="AF7" i="8"/>
  <c r="AG6" i="8"/>
  <c r="AH6" i="8"/>
  <c r="AI6" i="8"/>
  <c r="AF6" i="8"/>
  <c r="AG7" i="8"/>
  <c r="AH7" i="8"/>
  <c r="AI7" i="8"/>
  <c r="H19" i="8"/>
  <c r="AG19" i="8" s="1"/>
  <c r="I15" i="8"/>
  <c r="AH16" i="8" s="1"/>
  <c r="D14" i="8"/>
  <c r="AI15" i="8" s="1"/>
  <c r="G13" i="8"/>
  <c r="AI13" i="8" s="1"/>
  <c r="E3" i="8"/>
  <c r="AG3" i="8" s="1"/>
  <c r="F10" i="8"/>
  <c r="AI12" i="8" s="1"/>
  <c r="G9" i="8"/>
  <c r="AF9" i="8" s="1"/>
  <c r="AF40" i="9"/>
  <c r="AG41" i="9"/>
  <c r="AH41" i="9"/>
  <c r="AI41" i="9"/>
  <c r="AF43" i="9"/>
  <c r="AG42" i="9"/>
  <c r="AH42" i="9"/>
  <c r="AI42" i="9"/>
  <c r="AF41" i="9"/>
  <c r="AG43" i="9"/>
  <c r="AH43" i="9"/>
  <c r="AI43" i="9"/>
  <c r="AF45" i="9"/>
  <c r="AG44" i="9"/>
  <c r="AH44" i="9"/>
  <c r="AI44" i="9"/>
  <c r="AF44" i="9"/>
  <c r="AJ44" i="9" s="1"/>
  <c r="AG45" i="9"/>
  <c r="AH45" i="9"/>
  <c r="AI45" i="9"/>
  <c r="I41" i="9"/>
  <c r="H41" i="9"/>
  <c r="G40" i="9"/>
  <c r="F40" i="9"/>
  <c r="E40" i="9"/>
  <c r="D40" i="9"/>
  <c r="AF6" i="9"/>
  <c r="AG5" i="9"/>
  <c r="AH5" i="9"/>
  <c r="AI5" i="9"/>
  <c r="AG6" i="9"/>
  <c r="AH6" i="9"/>
  <c r="AI6" i="9"/>
  <c r="AF5" i="9"/>
  <c r="AG7" i="9"/>
  <c r="AH7" i="9"/>
  <c r="AI7" i="9"/>
  <c r="AF9" i="9"/>
  <c r="AF7" i="9"/>
  <c r="AG9" i="9"/>
  <c r="AH9" i="9"/>
  <c r="AI9" i="9"/>
  <c r="AF12" i="9"/>
  <c r="AF17" i="9"/>
  <c r="AG12" i="9"/>
  <c r="AH12" i="9"/>
  <c r="AI12" i="9"/>
  <c r="AF19" i="9"/>
  <c r="AG13" i="9"/>
  <c r="AH13" i="9"/>
  <c r="AI13" i="9"/>
  <c r="AG14" i="9"/>
  <c r="AH14" i="9"/>
  <c r="AI14" i="9"/>
  <c r="AF13" i="9"/>
  <c r="AG15" i="9"/>
  <c r="AH15" i="9"/>
  <c r="AI15" i="9"/>
  <c r="AF14" i="9"/>
  <c r="AG16" i="9"/>
  <c r="AH16" i="9"/>
  <c r="AI16" i="9"/>
  <c r="AF15" i="9"/>
  <c r="AG17" i="9"/>
  <c r="AH17" i="9"/>
  <c r="AI17" i="9"/>
  <c r="AF16" i="9"/>
  <c r="AG18" i="9"/>
  <c r="AH18" i="9"/>
  <c r="AI18" i="9"/>
  <c r="AF18" i="9"/>
  <c r="AG19" i="9"/>
  <c r="AH19" i="9"/>
  <c r="AI19" i="9"/>
  <c r="AF21" i="9"/>
  <c r="AG20" i="9"/>
  <c r="AF22" i="9"/>
  <c r="AG21" i="9"/>
  <c r="AH21" i="9"/>
  <c r="AI21" i="9"/>
  <c r="AF23" i="9"/>
  <c r="AG22" i="9"/>
  <c r="AH22" i="9"/>
  <c r="AI22" i="9"/>
  <c r="AF24" i="9"/>
  <c r="AG23" i="9"/>
  <c r="AH23" i="9"/>
  <c r="AI23" i="9"/>
  <c r="AF25" i="9"/>
  <c r="AG24" i="9"/>
  <c r="AH24" i="9"/>
  <c r="AI24" i="9"/>
  <c r="AG25" i="9"/>
  <c r="AH25" i="9"/>
  <c r="AI25" i="9"/>
  <c r="E20" i="9"/>
  <c r="AF20" i="9" s="1"/>
  <c r="F11" i="9"/>
  <c r="I10" i="9"/>
  <c r="H10" i="9"/>
  <c r="H31" i="9" s="1"/>
  <c r="G10" i="9"/>
  <c r="G31" i="9" s="1"/>
  <c r="AF27" i="7"/>
  <c r="AG27" i="7"/>
  <c r="AH27" i="7"/>
  <c r="AI27" i="7"/>
  <c r="AF28" i="7"/>
  <c r="AG28" i="7"/>
  <c r="AH28" i="7"/>
  <c r="AI28" i="7"/>
  <c r="AF29" i="7"/>
  <c r="AG29" i="7"/>
  <c r="AH29" i="7"/>
  <c r="AI29" i="7"/>
  <c r="AF31" i="7"/>
  <c r="AG30" i="7"/>
  <c r="AH30" i="7"/>
  <c r="AI30" i="7"/>
  <c r="AF32" i="7"/>
  <c r="AG31" i="7"/>
  <c r="AH31" i="7"/>
  <c r="AI31" i="7"/>
  <c r="AF30" i="7"/>
  <c r="AJ30" i="7" s="1"/>
  <c r="AG32" i="7"/>
  <c r="AH32" i="7"/>
  <c r="AI32" i="7"/>
  <c r="I26" i="7"/>
  <c r="H26" i="7"/>
  <c r="G26" i="7"/>
  <c r="F29" i="7"/>
  <c r="F36" i="7" s="1"/>
  <c r="E29" i="7"/>
  <c r="D29" i="7"/>
  <c r="AF4" i="7"/>
  <c r="AG4" i="7"/>
  <c r="AH4" i="7"/>
  <c r="AI4" i="7"/>
  <c r="AF5" i="7"/>
  <c r="AG5" i="7"/>
  <c r="AH5" i="7"/>
  <c r="AI5" i="7"/>
  <c r="AF6" i="7"/>
  <c r="AG6" i="7"/>
  <c r="AH6" i="7"/>
  <c r="AI6" i="7"/>
  <c r="AF7" i="7"/>
  <c r="AG7" i="7"/>
  <c r="AJ7" i="7" s="1"/>
  <c r="AH7" i="7"/>
  <c r="AI7" i="7"/>
  <c r="AF11" i="7"/>
  <c r="AG11" i="7"/>
  <c r="AH11" i="7"/>
  <c r="AI11" i="7"/>
  <c r="AF12" i="7"/>
  <c r="AG12" i="7"/>
  <c r="AH12" i="7"/>
  <c r="AI12" i="7"/>
  <c r="AF13" i="7"/>
  <c r="AG13" i="7"/>
  <c r="AH13" i="7"/>
  <c r="AI13" i="7"/>
  <c r="AF14" i="7"/>
  <c r="AG14" i="7"/>
  <c r="AH14" i="7"/>
  <c r="AI14" i="7"/>
  <c r="AF15" i="7"/>
  <c r="AG15" i="7"/>
  <c r="AH15" i="7"/>
  <c r="AI15" i="7"/>
  <c r="AF16" i="7"/>
  <c r="AG16" i="7"/>
  <c r="AH16" i="7"/>
  <c r="AI16" i="7"/>
  <c r="AF17" i="7"/>
  <c r="AG17" i="7"/>
  <c r="AH17" i="7"/>
  <c r="AI17" i="7"/>
  <c r="F10" i="7"/>
  <c r="D10" i="7"/>
  <c r="G9" i="7"/>
  <c r="AH9" i="7" s="1"/>
  <c r="I8" i="7"/>
  <c r="I19" i="7" s="1"/>
  <c r="H8" i="7"/>
  <c r="H19" i="7" s="1"/>
  <c r="E8" i="7"/>
  <c r="I30" i="6"/>
  <c r="H30" i="6"/>
  <c r="G28" i="6"/>
  <c r="F28" i="6"/>
  <c r="E28" i="6"/>
  <c r="D28" i="6"/>
  <c r="AF9" i="1"/>
  <c r="AG5" i="1"/>
  <c r="AH5" i="1"/>
  <c r="AI5" i="1"/>
  <c r="AF5" i="1"/>
  <c r="AF10" i="1"/>
  <c r="AG8" i="1"/>
  <c r="AG9" i="1"/>
  <c r="AH9" i="1"/>
  <c r="AI9" i="1"/>
  <c r="AG10" i="1"/>
  <c r="AH10" i="1"/>
  <c r="AI10" i="1"/>
  <c r="AF18" i="1"/>
  <c r="AG11" i="1"/>
  <c r="AH11" i="1"/>
  <c r="AI11" i="1"/>
  <c r="AF12" i="1"/>
  <c r="AG13" i="1"/>
  <c r="AH13" i="1"/>
  <c r="AI13" i="1"/>
  <c r="AF13" i="1"/>
  <c r="AG14" i="1"/>
  <c r="AH14" i="1"/>
  <c r="AI14" i="1"/>
  <c r="AF14" i="1"/>
  <c r="AG16" i="1"/>
  <c r="AH16" i="1"/>
  <c r="AI16" i="1"/>
  <c r="AF15" i="1"/>
  <c r="AG17" i="1"/>
  <c r="AH17" i="1"/>
  <c r="AI17" i="1"/>
  <c r="AF16" i="1"/>
  <c r="AG18" i="1"/>
  <c r="AH18" i="1"/>
  <c r="AI18" i="1"/>
  <c r="AF17" i="1"/>
  <c r="AG19" i="1"/>
  <c r="AH19" i="1"/>
  <c r="AI19" i="1"/>
  <c r="AF19" i="1"/>
  <c r="AG20" i="1"/>
  <c r="AH20" i="1"/>
  <c r="AI20" i="1"/>
  <c r="AF20" i="1"/>
  <c r="AG21" i="1"/>
  <c r="AH21" i="1"/>
  <c r="AI21" i="1"/>
  <c r="AF21" i="1"/>
  <c r="AG22" i="1"/>
  <c r="AH22" i="1"/>
  <c r="AI22" i="1"/>
  <c r="AF23" i="1"/>
  <c r="AG23" i="1"/>
  <c r="AH23" i="1"/>
  <c r="AI23" i="1"/>
  <c r="AF24" i="1"/>
  <c r="AG24" i="1"/>
  <c r="AH24" i="1"/>
  <c r="AI24" i="1"/>
  <c r="AF25" i="1"/>
  <c r="AG25" i="1"/>
  <c r="AH25" i="1"/>
  <c r="AI25" i="1"/>
  <c r="AF4" i="2"/>
  <c r="AG4" i="2"/>
  <c r="AJ4" i="2" s="1"/>
  <c r="AH4" i="2"/>
  <c r="AI4" i="2"/>
  <c r="AF5" i="2"/>
  <c r="AG5" i="2"/>
  <c r="AJ5" i="2" s="1"/>
  <c r="AH5" i="2"/>
  <c r="AI5" i="2"/>
  <c r="AF6" i="2"/>
  <c r="AG6" i="2"/>
  <c r="AJ6" i="2" s="1"/>
  <c r="AH6" i="2"/>
  <c r="AI6" i="2"/>
  <c r="AF7" i="2"/>
  <c r="AG7" i="2"/>
  <c r="AH7" i="2"/>
  <c r="AI7" i="2"/>
  <c r="AJ7" i="2"/>
  <c r="AF8" i="2"/>
  <c r="AG8" i="2"/>
  <c r="AJ8" i="2" s="1"/>
  <c r="AH8" i="2"/>
  <c r="AI8" i="2"/>
  <c r="AF9" i="2"/>
  <c r="AG9" i="2"/>
  <c r="AJ9" i="2" s="1"/>
  <c r="AH9" i="2"/>
  <c r="AI9" i="2"/>
  <c r="AF10" i="2"/>
  <c r="AG10" i="2"/>
  <c r="AJ10" i="2" s="1"/>
  <c r="AH10" i="2"/>
  <c r="AI10" i="2"/>
  <c r="AF11" i="2"/>
  <c r="AG11" i="2"/>
  <c r="AH11" i="2"/>
  <c r="AI11" i="2"/>
  <c r="AJ11" i="2"/>
  <c r="AF12" i="2"/>
  <c r="AG12" i="2"/>
  <c r="AH12" i="2"/>
  <c r="AJ12" i="2" s="1"/>
  <c r="AI12" i="2"/>
  <c r="AF13" i="2"/>
  <c r="AG13" i="2"/>
  <c r="AJ13" i="2" s="1"/>
  <c r="AH13" i="2"/>
  <c r="AI13" i="2"/>
  <c r="AF14" i="2"/>
  <c r="AJ14" i="2" s="1"/>
  <c r="AG14" i="2"/>
  <c r="AH14" i="2"/>
  <c r="AI14" i="2"/>
  <c r="AF15" i="2"/>
  <c r="AJ15" i="2" s="1"/>
  <c r="AG15" i="2"/>
  <c r="AH15" i="2"/>
  <c r="AI15" i="2"/>
  <c r="AF16" i="2"/>
  <c r="AG16" i="2"/>
  <c r="AH16" i="2"/>
  <c r="AJ16" i="2" s="1"/>
  <c r="AI16" i="2"/>
  <c r="AF17" i="2"/>
  <c r="AG17" i="2"/>
  <c r="AJ17" i="2" s="1"/>
  <c r="AH17" i="2"/>
  <c r="AI17" i="2"/>
  <c r="AI3" i="2"/>
  <c r="AH3" i="2"/>
  <c r="AG3" i="2"/>
  <c r="AF3" i="2"/>
  <c r="AJ3" i="2" s="1"/>
  <c r="AF4" i="3"/>
  <c r="AG4" i="3"/>
  <c r="AH4" i="3"/>
  <c r="AI4" i="3"/>
  <c r="AF5" i="3"/>
  <c r="AG5" i="3"/>
  <c r="AH5" i="3"/>
  <c r="AI5" i="3"/>
  <c r="AF6" i="3"/>
  <c r="AG6" i="3"/>
  <c r="AJ6" i="3" s="1"/>
  <c r="AH6" i="3"/>
  <c r="AI6" i="3"/>
  <c r="AF7" i="3"/>
  <c r="AJ7" i="3" s="1"/>
  <c r="AG7" i="3"/>
  <c r="AH7" i="3"/>
  <c r="AI7" i="3"/>
  <c r="AF8" i="3"/>
  <c r="AG8" i="3"/>
  <c r="AJ8" i="3" s="1"/>
  <c r="AH8" i="3"/>
  <c r="AI8" i="3"/>
  <c r="AF9" i="3"/>
  <c r="AG9" i="3"/>
  <c r="AH9" i="3"/>
  <c r="AJ9" i="3" s="1"/>
  <c r="AI9" i="3"/>
  <c r="AF10" i="3"/>
  <c r="AG10" i="3"/>
  <c r="AJ10" i="3" s="1"/>
  <c r="AH10" i="3"/>
  <c r="AI10" i="3"/>
  <c r="AF11" i="3"/>
  <c r="AJ11" i="3" s="1"/>
  <c r="AG11" i="3"/>
  <c r="AH11" i="3"/>
  <c r="AI11" i="3"/>
  <c r="AF12" i="3"/>
  <c r="AG12" i="3"/>
  <c r="AJ12" i="3" s="1"/>
  <c r="AH12" i="3"/>
  <c r="AI12" i="3"/>
  <c r="AF13" i="3"/>
  <c r="AG13" i="3"/>
  <c r="AH13" i="3"/>
  <c r="AJ13" i="3" s="1"/>
  <c r="AI13" i="3"/>
  <c r="AF14" i="3"/>
  <c r="AG14" i="3"/>
  <c r="AJ14" i="3" s="1"/>
  <c r="AH14" i="3"/>
  <c r="AI14" i="3"/>
  <c r="AF15" i="3"/>
  <c r="AJ15" i="3" s="1"/>
  <c r="AG15" i="3"/>
  <c r="AH15" i="3"/>
  <c r="AI15" i="3"/>
  <c r="AF16" i="3"/>
  <c r="AG16" i="3"/>
  <c r="AJ16" i="3" s="1"/>
  <c r="AH16" i="3"/>
  <c r="AI16" i="3"/>
  <c r="AF17" i="3"/>
  <c r="AG17" i="3"/>
  <c r="AH17" i="3"/>
  <c r="AJ17" i="3" s="1"/>
  <c r="AI17" i="3"/>
  <c r="AI3" i="3"/>
  <c r="AH3" i="3"/>
  <c r="AG3" i="3"/>
  <c r="AF3" i="3"/>
  <c r="AJ3" i="3" s="1"/>
  <c r="AF4" i="4"/>
  <c r="AG4" i="4"/>
  <c r="AJ4" i="4" s="1"/>
  <c r="AH4" i="4"/>
  <c r="AI4" i="4"/>
  <c r="AF5" i="4"/>
  <c r="AG5" i="4"/>
  <c r="AJ5" i="4" s="1"/>
  <c r="AH5" i="4"/>
  <c r="AI5" i="4"/>
  <c r="AF6" i="4"/>
  <c r="AJ6" i="4" s="1"/>
  <c r="AG6" i="4"/>
  <c r="AH6" i="4"/>
  <c r="AI6" i="4"/>
  <c r="AF7" i="4"/>
  <c r="AG7" i="4"/>
  <c r="AH7" i="4"/>
  <c r="AI7" i="4"/>
  <c r="AJ7" i="4"/>
  <c r="AF8" i="4"/>
  <c r="AG8" i="4"/>
  <c r="AH8" i="4"/>
  <c r="AJ8" i="4" s="1"/>
  <c r="AI8" i="4"/>
  <c r="AF9" i="4"/>
  <c r="AG9" i="4"/>
  <c r="AJ9" i="4" s="1"/>
  <c r="AH9" i="4"/>
  <c r="AI9" i="4"/>
  <c r="AF10" i="4"/>
  <c r="AG10" i="4"/>
  <c r="AJ10" i="4" s="1"/>
  <c r="AH10" i="4"/>
  <c r="AI10" i="4"/>
  <c r="AF11" i="4"/>
  <c r="AG11" i="4"/>
  <c r="AH11" i="4"/>
  <c r="AI11" i="4"/>
  <c r="AJ11" i="4"/>
  <c r="AF12" i="4"/>
  <c r="AG12" i="4"/>
  <c r="AH12" i="4"/>
  <c r="AJ12" i="4" s="1"/>
  <c r="AI12" i="4"/>
  <c r="AF13" i="4"/>
  <c r="AG13" i="4"/>
  <c r="AJ13" i="4" s="1"/>
  <c r="AH13" i="4"/>
  <c r="AI13" i="4"/>
  <c r="AF14" i="4"/>
  <c r="AG14" i="4"/>
  <c r="AJ14" i="4" s="1"/>
  <c r="AH14" i="4"/>
  <c r="AI14" i="4"/>
  <c r="AF15" i="4"/>
  <c r="AG15" i="4"/>
  <c r="AH15" i="4"/>
  <c r="AI15" i="4"/>
  <c r="AJ15" i="4"/>
  <c r="AF16" i="4"/>
  <c r="AG16" i="4"/>
  <c r="AH16" i="4"/>
  <c r="AJ16" i="4" s="1"/>
  <c r="AI16" i="4"/>
  <c r="AF17" i="4"/>
  <c r="AG17" i="4"/>
  <c r="AJ17" i="4" s="1"/>
  <c r="AH17" i="4"/>
  <c r="AI17" i="4"/>
  <c r="AI3" i="4"/>
  <c r="AH3" i="4"/>
  <c r="AG3" i="4"/>
  <c r="AF3" i="4"/>
  <c r="AJ3" i="4" s="1"/>
  <c r="AF4" i="5"/>
  <c r="AG4" i="5"/>
  <c r="AJ4" i="5" s="1"/>
  <c r="AH4" i="5"/>
  <c r="AI4" i="5"/>
  <c r="AF5" i="5"/>
  <c r="AG5" i="5"/>
  <c r="AJ5" i="5" s="1"/>
  <c r="AH5" i="5"/>
  <c r="AI5" i="5"/>
  <c r="AF6" i="5"/>
  <c r="AJ6" i="5" s="1"/>
  <c r="AG6" i="5"/>
  <c r="AH6" i="5"/>
  <c r="AI6" i="5"/>
  <c r="AF7" i="5"/>
  <c r="AG7" i="5"/>
  <c r="AH7" i="5"/>
  <c r="AI7" i="5"/>
  <c r="AJ7" i="5"/>
  <c r="AF8" i="5"/>
  <c r="AG8" i="5"/>
  <c r="AJ8" i="5" s="1"/>
  <c r="AH8" i="5"/>
  <c r="AI8" i="5"/>
  <c r="AF9" i="5"/>
  <c r="AG9" i="5"/>
  <c r="AJ9" i="5" s="1"/>
  <c r="AH9" i="5"/>
  <c r="AI9" i="5"/>
  <c r="AF10" i="5"/>
  <c r="AG10" i="5"/>
  <c r="AJ10" i="5" s="1"/>
  <c r="AH10" i="5"/>
  <c r="AI10" i="5"/>
  <c r="AF11" i="5"/>
  <c r="AJ11" i="5" s="1"/>
  <c r="AG11" i="5"/>
  <c r="AH11" i="5"/>
  <c r="AI11" i="5"/>
  <c r="AF12" i="5"/>
  <c r="AG12" i="5"/>
  <c r="AJ12" i="5" s="1"/>
  <c r="AH12" i="5"/>
  <c r="AI12" i="5"/>
  <c r="AI3" i="5"/>
  <c r="AH3" i="5"/>
  <c r="AG3" i="5"/>
  <c r="AF3" i="5"/>
  <c r="AJ3" i="5" s="1"/>
  <c r="AI32" i="6"/>
  <c r="AH32" i="6"/>
  <c r="AG32" i="6"/>
  <c r="AF32" i="6"/>
  <c r="AI31" i="6"/>
  <c r="AH31" i="6"/>
  <c r="AG31" i="6"/>
  <c r="AF31" i="6"/>
  <c r="AI30" i="6"/>
  <c r="AH30" i="6"/>
  <c r="AG30" i="6"/>
  <c r="AF30" i="6"/>
  <c r="AI29" i="6"/>
  <c r="AH29" i="6"/>
  <c r="AG29" i="6"/>
  <c r="AF29" i="6"/>
  <c r="AI28" i="6"/>
  <c r="AH28" i="6"/>
  <c r="AG28" i="6"/>
  <c r="AF28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J16" i="6" s="1"/>
  <c r="AI17" i="6"/>
  <c r="AI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3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3" i="6"/>
  <c r="AF4" i="6"/>
  <c r="AF5" i="6"/>
  <c r="AF6" i="6"/>
  <c r="AF7" i="6"/>
  <c r="AF8" i="6"/>
  <c r="AF11" i="6"/>
  <c r="AF9" i="6"/>
  <c r="AF10" i="6"/>
  <c r="AF12" i="6"/>
  <c r="AF13" i="6"/>
  <c r="AF14" i="6"/>
  <c r="AF15" i="6"/>
  <c r="AF16" i="6"/>
  <c r="AF17" i="6"/>
  <c r="AJ17" i="6"/>
  <c r="F4" i="6"/>
  <c r="D4" i="6"/>
  <c r="I3" i="6"/>
  <c r="H3" i="6"/>
  <c r="G3" i="6"/>
  <c r="E3" i="6"/>
  <c r="I3" i="5"/>
  <c r="E3" i="5"/>
  <c r="H4" i="5"/>
  <c r="G4" i="5"/>
  <c r="F4" i="5"/>
  <c r="D4" i="5"/>
  <c r="D5" i="4"/>
  <c r="I4" i="4"/>
  <c r="H4" i="4"/>
  <c r="G4" i="4"/>
  <c r="F4" i="4"/>
  <c r="E4" i="4"/>
  <c r="D4" i="4"/>
  <c r="H6" i="3"/>
  <c r="G6" i="3"/>
  <c r="I3" i="3"/>
  <c r="G3" i="3"/>
  <c r="F3" i="3"/>
  <c r="E3" i="3"/>
  <c r="D3" i="3"/>
  <c r="I4" i="2"/>
  <c r="H4" i="2"/>
  <c r="G4" i="2"/>
  <c r="F4" i="2"/>
  <c r="E3" i="2"/>
  <c r="D3" i="2"/>
  <c r="D7" i="1"/>
  <c r="AH7" i="1" s="1"/>
  <c r="E4" i="1"/>
  <c r="E32" i="1" s="1"/>
  <c r="D4" i="1"/>
  <c r="F3" i="1"/>
  <c r="AH6" i="1"/>
  <c r="AH12" i="1"/>
  <c r="H32" i="1"/>
  <c r="W3" i="1"/>
  <c r="W32" i="1" s="1"/>
  <c r="V3" i="1"/>
  <c r="X4" i="1"/>
  <c r="X32" i="1" s="1"/>
  <c r="V4" i="1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D19" i="2"/>
  <c r="X3" i="2"/>
  <c r="W3" i="2"/>
  <c r="V3" i="2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D19" i="3"/>
  <c r="X10" i="3"/>
  <c r="W10" i="3"/>
  <c r="V10" i="3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D19" i="4"/>
  <c r="X5" i="4"/>
  <c r="W5" i="4"/>
  <c r="V3" i="4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AC14" i="5"/>
  <c r="AD14" i="5"/>
  <c r="D14" i="5"/>
  <c r="X3" i="5"/>
  <c r="W3" i="5"/>
  <c r="V3" i="5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W34" i="6"/>
  <c r="Y34" i="6"/>
  <c r="Z34" i="6"/>
  <c r="AA34" i="6"/>
  <c r="AB34" i="6"/>
  <c r="AC34" i="6"/>
  <c r="AD34" i="6"/>
  <c r="D34" i="6"/>
  <c r="X28" i="6"/>
  <c r="W28" i="6"/>
  <c r="V2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Y19" i="6"/>
  <c r="Z19" i="6"/>
  <c r="AA19" i="6"/>
  <c r="AB19" i="6"/>
  <c r="AC19" i="6"/>
  <c r="AD19" i="6"/>
  <c r="W4" i="6"/>
  <c r="W19" i="6" s="1"/>
  <c r="V4" i="6"/>
  <c r="X3" i="6"/>
  <c r="X19" i="6" s="1"/>
  <c r="V3" i="6"/>
  <c r="AF3" i="6" s="1"/>
  <c r="E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Y36" i="7"/>
  <c r="Z36" i="7"/>
  <c r="AA36" i="7"/>
  <c r="AB36" i="7"/>
  <c r="AC36" i="7"/>
  <c r="AD36" i="7"/>
  <c r="D36" i="7"/>
  <c r="X26" i="7"/>
  <c r="X36" i="7" s="1"/>
  <c r="W26" i="7"/>
  <c r="W36" i="7" s="1"/>
  <c r="V26" i="7"/>
  <c r="D19" i="7"/>
  <c r="E19" i="7"/>
  <c r="G19" i="7"/>
  <c r="J19" i="7"/>
  <c r="K19" i="7"/>
  <c r="L19" i="7"/>
  <c r="M19" i="7"/>
  <c r="N19" i="7"/>
  <c r="O19" i="7"/>
  <c r="P19" i="7"/>
  <c r="Q19" i="7"/>
  <c r="R19" i="7"/>
  <c r="S19" i="7"/>
  <c r="T19" i="7"/>
  <c r="U19" i="7"/>
  <c r="Y19" i="7"/>
  <c r="Z19" i="7"/>
  <c r="AA19" i="7"/>
  <c r="AB19" i="7"/>
  <c r="AC19" i="7"/>
  <c r="AD19" i="7"/>
  <c r="X3" i="7"/>
  <c r="W3" i="7"/>
  <c r="W19" i="7" s="1"/>
  <c r="V3" i="7"/>
  <c r="V19" i="7" s="1"/>
  <c r="E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Y93" i="8"/>
  <c r="Z93" i="8"/>
  <c r="AA93" i="8"/>
  <c r="AB93" i="8"/>
  <c r="AC93" i="8"/>
  <c r="AD93" i="8"/>
  <c r="D93" i="8"/>
  <c r="X85" i="8"/>
  <c r="W85" i="8"/>
  <c r="W93" i="8" s="1"/>
  <c r="V85" i="8"/>
  <c r="AH85" i="8" s="1"/>
  <c r="D79" i="8"/>
  <c r="G79" i="8"/>
  <c r="H79" i="8"/>
  <c r="J79" i="8"/>
  <c r="K79" i="8"/>
  <c r="L79" i="8"/>
  <c r="M79" i="8"/>
  <c r="N79" i="8"/>
  <c r="O79" i="8"/>
  <c r="P79" i="8"/>
  <c r="Q79" i="8"/>
  <c r="R79" i="8"/>
  <c r="S79" i="8"/>
  <c r="T79" i="8"/>
  <c r="U79" i="8"/>
  <c r="Y79" i="8"/>
  <c r="Z79" i="8"/>
  <c r="AA79" i="8"/>
  <c r="AB79" i="8"/>
  <c r="AC79" i="8"/>
  <c r="AD79" i="8"/>
  <c r="D46" i="8"/>
  <c r="E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Y46" i="8"/>
  <c r="Z46" i="8"/>
  <c r="AA46" i="8"/>
  <c r="AB46" i="8"/>
  <c r="AC46" i="8"/>
  <c r="AD46" i="8"/>
  <c r="X60" i="8"/>
  <c r="X79" i="8" s="1"/>
  <c r="W60" i="8"/>
  <c r="W79" i="8" s="1"/>
  <c r="V60" i="8"/>
  <c r="W31" i="8"/>
  <c r="W46" i="8" s="1"/>
  <c r="V31" i="8"/>
  <c r="X4" i="8"/>
  <c r="X46" i="8" s="1"/>
  <c r="V4" i="8"/>
  <c r="AG4" i="8" s="1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Y48" i="9"/>
  <c r="Z48" i="9"/>
  <c r="AA48" i="9"/>
  <c r="AB48" i="9"/>
  <c r="AC48" i="9"/>
  <c r="AD48" i="9"/>
  <c r="D48" i="9"/>
  <c r="X42" i="9"/>
  <c r="W42" i="9"/>
  <c r="W48" i="9" s="1"/>
  <c r="V42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Y31" i="9"/>
  <c r="Z31" i="9"/>
  <c r="AA31" i="9"/>
  <c r="AB31" i="9"/>
  <c r="AC31" i="9"/>
  <c r="AD31" i="9"/>
  <c r="X4" i="9"/>
  <c r="X31" i="9" s="1"/>
  <c r="W4" i="9"/>
  <c r="E31" i="9" s="1"/>
  <c r="V8" i="9"/>
  <c r="V3" i="9"/>
  <c r="AI3" i="9" s="1"/>
  <c r="N32" i="1" l="1"/>
  <c r="AH3" i="1"/>
  <c r="AF8" i="1"/>
  <c r="AI8" i="1"/>
  <c r="AJ5" i="3"/>
  <c r="AJ4" i="3"/>
  <c r="AJ19" i="1"/>
  <c r="AJ18" i="1"/>
  <c r="AJ17" i="1"/>
  <c r="AJ16" i="1"/>
  <c r="AJ13" i="1"/>
  <c r="D32" i="1"/>
  <c r="AJ10" i="1"/>
  <c r="AJ9" i="1"/>
  <c r="AG6" i="1"/>
  <c r="AG7" i="1"/>
  <c r="AH4" i="1"/>
  <c r="AH15" i="1"/>
  <c r="AG12" i="1"/>
  <c r="AF7" i="1"/>
  <c r="AF6" i="1"/>
  <c r="G32" i="1"/>
  <c r="AG15" i="1"/>
  <c r="AG4" i="1"/>
  <c r="AI3" i="1"/>
  <c r="AF3" i="1"/>
  <c r="V32" i="1"/>
  <c r="AF4" i="1"/>
  <c r="AI15" i="1"/>
  <c r="AI12" i="1"/>
  <c r="AI7" i="1"/>
  <c r="AI6" i="1"/>
  <c r="AI4" i="1"/>
  <c r="I32" i="1"/>
  <c r="AJ23" i="1"/>
  <c r="AF22" i="1"/>
  <c r="AJ14" i="1" s="1"/>
  <c r="AF11" i="1"/>
  <c r="AJ11" i="1" s="1"/>
  <c r="F32" i="1"/>
  <c r="AG3" i="1"/>
  <c r="AJ5" i="1"/>
  <c r="AJ24" i="1"/>
  <c r="AJ25" i="1"/>
  <c r="AJ21" i="1"/>
  <c r="AJ20" i="1"/>
  <c r="AJ88" i="8"/>
  <c r="AJ87" i="8"/>
  <c r="AJ86" i="8"/>
  <c r="AJ89" i="8"/>
  <c r="F93" i="8"/>
  <c r="AJ74" i="8"/>
  <c r="AJ63" i="8"/>
  <c r="AF61" i="8"/>
  <c r="AH60" i="8"/>
  <c r="AF73" i="8"/>
  <c r="AJ71" i="8"/>
  <c r="AJ70" i="8"/>
  <c r="AJ69" i="8"/>
  <c r="AI61" i="8"/>
  <c r="AG61" i="8"/>
  <c r="AJ73" i="8"/>
  <c r="AJ67" i="8"/>
  <c r="AJ66" i="8"/>
  <c r="AJ65" i="8"/>
  <c r="AF31" i="8"/>
  <c r="AI85" i="8"/>
  <c r="AF19" i="8"/>
  <c r="AI14" i="8"/>
  <c r="AH15" i="8"/>
  <c r="AH13" i="8"/>
  <c r="AI10" i="8"/>
  <c r="AI31" i="8"/>
  <c r="AI19" i="8"/>
  <c r="AF60" i="8"/>
  <c r="AF85" i="8"/>
  <c r="AG15" i="8"/>
  <c r="AG13" i="8"/>
  <c r="AH10" i="8"/>
  <c r="AH31" i="8"/>
  <c r="AH19" i="8"/>
  <c r="AG60" i="8"/>
  <c r="AG85" i="8"/>
  <c r="AI60" i="8"/>
  <c r="AG14" i="8"/>
  <c r="AG10" i="8"/>
  <c r="AG31" i="8"/>
  <c r="AJ39" i="8"/>
  <c r="AJ38" i="8"/>
  <c r="AJ36" i="8"/>
  <c r="AJ35" i="8"/>
  <c r="AJ34" i="8"/>
  <c r="AJ32" i="8"/>
  <c r="AJ30" i="8"/>
  <c r="AJ28" i="8"/>
  <c r="AJ27" i="8"/>
  <c r="AJ26" i="8"/>
  <c r="AJ24" i="8"/>
  <c r="AJ23" i="8"/>
  <c r="AJ22" i="8"/>
  <c r="AJ20" i="8"/>
  <c r="AJ18" i="8"/>
  <c r="AJ37" i="8"/>
  <c r="AJ33" i="8"/>
  <c r="AJ29" i="8"/>
  <c r="AJ25" i="8"/>
  <c r="AJ21" i="8"/>
  <c r="AH3" i="8"/>
  <c r="V46" i="8"/>
  <c r="H46" i="8"/>
  <c r="AF14" i="8"/>
  <c r="AH11" i="8"/>
  <c r="AH4" i="8"/>
  <c r="G46" i="8"/>
  <c r="AH14" i="8"/>
  <c r="AG11" i="8"/>
  <c r="AJ11" i="8" s="1"/>
  <c r="AJ17" i="8"/>
  <c r="AG16" i="8"/>
  <c r="AH12" i="8"/>
  <c r="AI9" i="8"/>
  <c r="AI3" i="8"/>
  <c r="AF4" i="8"/>
  <c r="AF15" i="8"/>
  <c r="AG12" i="8"/>
  <c r="AH9" i="8"/>
  <c r="AF3" i="8"/>
  <c r="AI4" i="8"/>
  <c r="AI16" i="8"/>
  <c r="AF13" i="8"/>
  <c r="AF10" i="8"/>
  <c r="AG9" i="8"/>
  <c r="AJ8" i="8"/>
  <c r="F46" i="8"/>
  <c r="AJ7" i="8"/>
  <c r="AJ6" i="8"/>
  <c r="AJ5" i="8"/>
  <c r="X93" i="8"/>
  <c r="V93" i="8"/>
  <c r="V79" i="8"/>
  <c r="AJ41" i="9"/>
  <c r="AJ45" i="9"/>
  <c r="AJ43" i="9"/>
  <c r="AH8" i="9"/>
  <c r="AI20" i="9"/>
  <c r="AH11" i="9"/>
  <c r="AH20" i="9"/>
  <c r="AJ12" i="9"/>
  <c r="AG40" i="9"/>
  <c r="AJ18" i="9"/>
  <c r="AJ16" i="9"/>
  <c r="AJ14" i="9"/>
  <c r="AG11" i="9"/>
  <c r="AG10" i="9"/>
  <c r="AG4" i="9"/>
  <c r="AH40" i="9"/>
  <c r="AF11" i="9"/>
  <c r="AF10" i="9"/>
  <c r="AJ10" i="9" s="1"/>
  <c r="AJ7" i="9"/>
  <c r="AF4" i="9"/>
  <c r="AF8" i="9"/>
  <c r="AI40" i="9"/>
  <c r="AG8" i="9"/>
  <c r="AI11" i="9"/>
  <c r="AI10" i="9"/>
  <c r="AI8" i="9"/>
  <c r="AI4" i="9"/>
  <c r="AJ4" i="9" s="1"/>
  <c r="AF42" i="9"/>
  <c r="AJ42" i="9" s="1"/>
  <c r="AH10" i="9"/>
  <c r="AJ9" i="9"/>
  <c r="AH4" i="9"/>
  <c r="AJ19" i="9"/>
  <c r="AJ6" i="9"/>
  <c r="AJ5" i="9"/>
  <c r="AJ23" i="9"/>
  <c r="AJ24" i="9"/>
  <c r="AJ15" i="9"/>
  <c r="AJ25" i="9"/>
  <c r="AJ21" i="9"/>
  <c r="AJ22" i="9"/>
  <c r="AJ20" i="9"/>
  <c r="AJ17" i="9"/>
  <c r="AJ13" i="9"/>
  <c r="AF3" i="9"/>
  <c r="X48" i="9"/>
  <c r="W31" i="9"/>
  <c r="D31" i="9"/>
  <c r="V31" i="9"/>
  <c r="V48" i="9"/>
  <c r="AG3" i="9"/>
  <c r="AH3" i="9"/>
  <c r="AJ31" i="7"/>
  <c r="AJ29" i="7"/>
  <c r="AJ28" i="7"/>
  <c r="AJ27" i="7"/>
  <c r="AJ32" i="7"/>
  <c r="AG9" i="7"/>
  <c r="AH10" i="7"/>
  <c r="AF3" i="7"/>
  <c r="AJ3" i="7" s="1"/>
  <c r="AF9" i="7"/>
  <c r="AF26" i="7"/>
  <c r="AH8" i="7"/>
  <c r="AJ15" i="7"/>
  <c r="AJ14" i="7"/>
  <c r="AJ13" i="7"/>
  <c r="AJ11" i="7"/>
  <c r="AH3" i="7"/>
  <c r="AH26" i="7"/>
  <c r="AF10" i="7"/>
  <c r="V36" i="7"/>
  <c r="AG26" i="7"/>
  <c r="AJ26" i="7" s="1"/>
  <c r="AG10" i="7"/>
  <c r="AG8" i="7"/>
  <c r="F19" i="7"/>
  <c r="AF8" i="7"/>
  <c r="AI3" i="7"/>
  <c r="AI26" i="7"/>
  <c r="AJ16" i="7"/>
  <c r="AI10" i="7"/>
  <c r="AI9" i="7"/>
  <c r="AJ9" i="7" s="1"/>
  <c r="AI8" i="7"/>
  <c r="X19" i="7"/>
  <c r="AG3" i="7"/>
  <c r="G36" i="7"/>
  <c r="AJ17" i="7"/>
  <c r="AJ6" i="7"/>
  <c r="AJ5" i="7"/>
  <c r="AJ4" i="7"/>
  <c r="AJ12" i="7"/>
  <c r="AJ28" i="6"/>
  <c r="AJ29" i="6"/>
  <c r="AJ30" i="6"/>
  <c r="AJ31" i="6"/>
  <c r="AJ32" i="6"/>
  <c r="AJ7" i="6"/>
  <c r="AJ15" i="6"/>
  <c r="AJ14" i="6"/>
  <c r="AJ12" i="6"/>
  <c r="AJ10" i="6"/>
  <c r="AJ8" i="6"/>
  <c r="AJ11" i="6"/>
  <c r="AJ6" i="6"/>
  <c r="AJ5" i="6"/>
  <c r="AJ4" i="6"/>
  <c r="AJ13" i="6"/>
  <c r="AJ9" i="6"/>
  <c r="X34" i="6"/>
  <c r="V34" i="6"/>
  <c r="V19" i="6"/>
  <c r="X14" i="5"/>
  <c r="V14" i="5"/>
  <c r="F31" i="9"/>
  <c r="AJ22" i="1" l="1"/>
  <c r="AJ8" i="1"/>
  <c r="AJ15" i="1"/>
  <c r="AJ7" i="1"/>
  <c r="AJ12" i="1"/>
  <c r="AJ6" i="1"/>
  <c r="AJ19" i="8"/>
  <c r="AJ3" i="1"/>
  <c r="AJ4" i="1"/>
  <c r="AJ31" i="8"/>
  <c r="AJ61" i="8"/>
  <c r="AJ60" i="8"/>
  <c r="AJ10" i="8"/>
  <c r="AJ4" i="8"/>
  <c r="AJ85" i="8"/>
  <c r="AJ3" i="8"/>
  <c r="AJ15" i="8"/>
  <c r="AJ14" i="8"/>
  <c r="AJ13" i="8"/>
  <c r="AJ12" i="8"/>
  <c r="AJ16" i="8"/>
  <c r="AJ9" i="8"/>
  <c r="AJ8" i="9"/>
  <c r="AJ11" i="9"/>
  <c r="AJ40" i="9"/>
  <c r="AJ3" i="9"/>
  <c r="AJ10" i="7"/>
  <c r="AJ8" i="7"/>
  <c r="AJ3" i="6"/>
</calcChain>
</file>

<file path=xl/sharedStrings.xml><?xml version="1.0" encoding="utf-8"?>
<sst xmlns="http://schemas.openxmlformats.org/spreadsheetml/2006/main" count="726" uniqueCount="166">
  <si>
    <t>Plaats</t>
  </si>
  <si>
    <t>Nummer</t>
  </si>
  <si>
    <t>Naam coureur</t>
  </si>
  <si>
    <t>Emmen 1</t>
  </si>
  <si>
    <t>Emmen 2</t>
  </si>
  <si>
    <t>Emmen 3</t>
  </si>
  <si>
    <t>Vledderveen 1</t>
  </si>
  <si>
    <t>Vledderveen 2</t>
  </si>
  <si>
    <t>Vledderveen 3</t>
  </si>
  <si>
    <t>Assen 1</t>
  </si>
  <si>
    <t>Assen 2</t>
  </si>
  <si>
    <t>Assen 3</t>
  </si>
  <si>
    <t>Subtotaal</t>
  </si>
  <si>
    <t>Schrap 1</t>
  </si>
  <si>
    <t>Schrap 2</t>
  </si>
  <si>
    <t>Schrap 3</t>
  </si>
  <si>
    <t>Totaal</t>
  </si>
  <si>
    <t>Bonus punt voor pole in kwalificatie</t>
  </si>
  <si>
    <t>Bonus punt voor snelste rondentijd</t>
  </si>
  <si>
    <t>Bonus punt voor snelste rondentijd + pole in kwalificatie</t>
  </si>
  <si>
    <t>DQ</t>
  </si>
  <si>
    <t>NB Om in aanmerking te komen voor het eindklassement, dient een coureur tenminste 7 wedstrijddagen gereden te hebben</t>
  </si>
  <si>
    <t>Emsbüren 1</t>
  </si>
  <si>
    <t>Emsbüren 2</t>
  </si>
  <si>
    <t>Emsbüren 3</t>
  </si>
  <si>
    <t>Spa 1</t>
  </si>
  <si>
    <t>Spa 2</t>
  </si>
  <si>
    <t>Spa 3</t>
  </si>
  <si>
    <t>Dankern 1</t>
  </si>
  <si>
    <t>Dankern 2</t>
  </si>
  <si>
    <t>Dankern 3</t>
  </si>
  <si>
    <t>KCL 1</t>
  </si>
  <si>
    <t>KCL 2</t>
  </si>
  <si>
    <t>KCL 3</t>
  </si>
  <si>
    <t>SENIOR</t>
  </si>
  <si>
    <t>MASTER</t>
  </si>
  <si>
    <t>ROOKIE</t>
  </si>
  <si>
    <t>Kerpen 1</t>
  </si>
  <si>
    <t>Kerpen 2</t>
  </si>
  <si>
    <t>Kerpen 3</t>
  </si>
  <si>
    <t>Jurre Beckers</t>
  </si>
  <si>
    <t>Sjoerd de Vries</t>
  </si>
  <si>
    <t>Keyan de Jonge</t>
  </si>
  <si>
    <t>Huub Jonk</t>
  </si>
  <si>
    <t>Timo Hermus</t>
  </si>
  <si>
    <t>Stijn Bakker</t>
  </si>
  <si>
    <t>Ronan Kamphuis</t>
  </si>
  <si>
    <t>Damian Beganovic</t>
  </si>
  <si>
    <t>Lucas van Zuilekom (ROOKIE)</t>
  </si>
  <si>
    <t>Jamie Elzerman</t>
  </si>
  <si>
    <t>Yermo Zanen (ROOKIE)</t>
  </si>
  <si>
    <t>Mats Mooij</t>
  </si>
  <si>
    <t>Evy Bunskoeke</t>
  </si>
  <si>
    <t>Seppe Boeckxstaens</t>
  </si>
  <si>
    <t xml:space="preserve">Rory de Jong </t>
  </si>
  <si>
    <t>Maikel Schilders</t>
  </si>
  <si>
    <t>Fedde Bakker</t>
  </si>
  <si>
    <t>Jason Beganovic (ROOKIE)</t>
  </si>
  <si>
    <t>Jari Berends</t>
  </si>
  <si>
    <t>Pelle de Vries (ROOKIE)</t>
  </si>
  <si>
    <t xml:space="preserve">Jort Bakker (ROOKIE) </t>
  </si>
  <si>
    <t>Jermaine de Vries</t>
  </si>
  <si>
    <t>Mike Raateland</t>
  </si>
  <si>
    <t>Owen Dudok van Heel</t>
  </si>
  <si>
    <t>Ian Prins</t>
  </si>
  <si>
    <t>Senna Bison</t>
  </si>
  <si>
    <t>Maikel Beuker</t>
  </si>
  <si>
    <t>Ian Mennes</t>
  </si>
  <si>
    <t>Sepp Prins</t>
  </si>
  <si>
    <t>Fleur Zijm (SENIOR)</t>
  </si>
  <si>
    <t>Luc Camphuijsen (SENIOR)</t>
  </si>
  <si>
    <t>Fleur van Dijk (SENIOR)</t>
  </si>
  <si>
    <t>Alinda Koopman (SENIOR)</t>
  </si>
  <si>
    <t>Jarno Smit</t>
  </si>
  <si>
    <t>Sijvert Wajer</t>
  </si>
  <si>
    <t>Jay de Jonge (ROOKIE)</t>
  </si>
  <si>
    <t>Bas van Vliet (ROOKIE)</t>
  </si>
  <si>
    <t>Jesper Beerbaum</t>
  </si>
  <si>
    <t>Tim Frederiks</t>
  </si>
  <si>
    <t>Dave Koorn (ROOKIE)</t>
  </si>
  <si>
    <t>Levi Philips (ROOKIE)</t>
  </si>
  <si>
    <t>Noah Philips (ROOKIE)</t>
  </si>
  <si>
    <t>Bodhi Bouwsema (ROOKIE)</t>
  </si>
  <si>
    <t>Phylicia ten Holt (ROOKIE)</t>
  </si>
  <si>
    <t>Lenn ter Veen (ROOKIE)</t>
  </si>
  <si>
    <t>Senn van den Engel (ROOKIE)</t>
  </si>
  <si>
    <t>Jamal Smaili (ROOKIE)</t>
  </si>
  <si>
    <t>Jarno ten Hagen (ROOKIE)</t>
  </si>
  <si>
    <t>Riff Scheffers (ROOKIE)</t>
  </si>
  <si>
    <t>Jarno Beuker</t>
  </si>
  <si>
    <t>Hidde Wassenaar</t>
  </si>
  <si>
    <t xml:space="preserve">Dez Ruinemans </t>
  </si>
  <si>
    <t xml:space="preserve">Marco Koopman </t>
  </si>
  <si>
    <t xml:space="preserve">Javey Feikens </t>
  </si>
  <si>
    <t>Vinn Uitslag</t>
  </si>
  <si>
    <t xml:space="preserve">Liam Mellens </t>
  </si>
  <si>
    <t xml:space="preserve">Louis Zoetelief </t>
  </si>
  <si>
    <t xml:space="preserve">Max van den Heuvel </t>
  </si>
  <si>
    <t>Jayden Suk</t>
  </si>
  <si>
    <t>Lasse van der Weide (ROOKIE)</t>
  </si>
  <si>
    <t>Demy Beuving</t>
  </si>
  <si>
    <t>Daan Holleman (ROOKIE)</t>
  </si>
  <si>
    <t xml:space="preserve">Lars van den Berg </t>
  </si>
  <si>
    <t>Jaylen Luchies</t>
  </si>
  <si>
    <t>Milan Gall (ROOKIE)</t>
  </si>
  <si>
    <t>Fynn Luchies</t>
  </si>
  <si>
    <t>Bram Meijer</t>
  </si>
  <si>
    <t>Tobias Beernink (ROOKIE)</t>
  </si>
  <si>
    <t>Milan van der Werf</t>
  </si>
  <si>
    <t>Morrison Boonstra</t>
  </si>
  <si>
    <t>Jeroen van Nes</t>
  </si>
  <si>
    <t>Ties Hermus</t>
  </si>
  <si>
    <t>Benjamin Visser</t>
  </si>
  <si>
    <t>Caz Veenhuizen</t>
  </si>
  <si>
    <t>Liam van Dam</t>
  </si>
  <si>
    <t>Kevin Ridderbos</t>
  </si>
  <si>
    <t>Djustin Winkel</t>
  </si>
  <si>
    <t>Dylano Winkel</t>
  </si>
  <si>
    <t>Sjoerd Janssen</t>
  </si>
  <si>
    <t>Tycho van Taarling</t>
  </si>
  <si>
    <t xml:space="preserve">Quinn Janssen </t>
  </si>
  <si>
    <t>Jason Haitsma</t>
  </si>
  <si>
    <t>Thijs van Huis</t>
  </si>
  <si>
    <t>Rick Korporaal</t>
  </si>
  <si>
    <t>Cas Mantje</t>
  </si>
  <si>
    <t>Floris de Waal</t>
  </si>
  <si>
    <t>Lewis van den Heuvel</t>
  </si>
  <si>
    <t>Kick Dobber</t>
  </si>
  <si>
    <t>Phil Becker</t>
  </si>
  <si>
    <t>Koen Kuykhoven</t>
  </si>
  <si>
    <t>Frank van der Ham</t>
  </si>
  <si>
    <t>Zac laue</t>
  </si>
  <si>
    <t>Anouk Winkel</t>
  </si>
  <si>
    <t>Gijs de Kraaij</t>
  </si>
  <si>
    <t>Marc Donders</t>
  </si>
  <si>
    <t>Julian Altelaar</t>
  </si>
  <si>
    <t>Wietske Visser</t>
  </si>
  <si>
    <t>Jorn Jelle Bremer</t>
  </si>
  <si>
    <t>Laurens Huijsman</t>
  </si>
  <si>
    <t>Tijmen Witte</t>
  </si>
  <si>
    <t>Bram Ossewaarde</t>
  </si>
  <si>
    <t>Jonathan Visser</t>
  </si>
  <si>
    <t>Arriën Kamphuis</t>
  </si>
  <si>
    <t>Peter Jansen</t>
  </si>
  <si>
    <t>Joeri Bechtold</t>
  </si>
  <si>
    <t>Justin Klerk</t>
  </si>
  <si>
    <t>Mink Saeijs</t>
  </si>
  <si>
    <t>Matthijs van Zuilekom</t>
  </si>
  <si>
    <t>Killian Cilon</t>
  </si>
  <si>
    <t>Reno Hart</t>
  </si>
  <si>
    <t>Sam Bloemraad</t>
  </si>
  <si>
    <t>Gijs van der Veen</t>
  </si>
  <si>
    <t>Luuk Hoornstra</t>
  </si>
  <si>
    <t>Ricardo Doornbosch</t>
  </si>
  <si>
    <t>Dinant van Zuilekom</t>
  </si>
  <si>
    <t>Sem Branger</t>
  </si>
  <si>
    <t>Erjen de Bildt</t>
  </si>
  <si>
    <t>Stanley Tiber</t>
  </si>
  <si>
    <t>Stefan Onaca</t>
  </si>
  <si>
    <t>Michael Folmering</t>
  </si>
  <si>
    <t>Tom de Baar</t>
  </si>
  <si>
    <t>Rowesh Kalloe</t>
  </si>
  <si>
    <t>Olivier Lemmens</t>
  </si>
  <si>
    <t xml:space="preserve">Rowesh Kalloe </t>
  </si>
  <si>
    <t>NB DE ROOKIES TELLEN MEE NÄ DE CADET ALGEMEEN BIJ DE KIDS CUP (ivm gescheiden races)!!</t>
  </si>
  <si>
    <t>Leonard Noordijk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</si>
</sst>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1" fillId="6" borderId="0" xfId="0" applyFont="1" applyFill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zoomScale="75" zoomScaleNormal="75" workbookViewId="0">
      <selection activeCell="M27" sqref="M27"/>
    </sheetView>
  </sheetViews>
  <sheetFormatPr defaultRowHeight="15" x14ac:dyDescent="0.25"/>
  <cols>
    <col min="1" max="1" width="6.85546875" customWidth="1"/>
    <col min="3" max="3" width="28.2851562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16</v>
      </c>
      <c r="C3" t="s">
        <v>90</v>
      </c>
      <c r="D3">
        <v>35</v>
      </c>
      <c r="E3">
        <v>37</v>
      </c>
      <c r="F3" s="1">
        <f>24+1</f>
        <v>25</v>
      </c>
      <c r="G3">
        <v>40</v>
      </c>
      <c r="H3" s="1">
        <f>37+1</f>
        <v>38</v>
      </c>
      <c r="I3">
        <v>24</v>
      </c>
      <c r="T3" s="5"/>
      <c r="U3" s="5"/>
      <c r="V3" s="1">
        <f>35+1</f>
        <v>36</v>
      </c>
      <c r="W3" s="1">
        <f>29+1</f>
        <v>30</v>
      </c>
      <c r="X3">
        <v>37</v>
      </c>
      <c r="AF3">
        <f>SUM(D3:AD3)</f>
        <v>302</v>
      </c>
      <c r="AG3">
        <f>IF(ISERROR(SMALL($D3:$AD3,1)),0,MAX(SMALL($D3:$AD3,1),0))</f>
        <v>24</v>
      </c>
      <c r="AH3">
        <f>IF(ISERROR(SMALL($D3:$AD3,2)),0,MAX(SMALL($D3:$AD3,2),0))</f>
        <v>25</v>
      </c>
      <c r="AI3">
        <f>IF(ISERROR(SMALL($D3:$AD3,3)),0,MAX(SMALL($D3:$AD3,3),0))</f>
        <v>30</v>
      </c>
      <c r="AJ3">
        <f t="shared" ref="AJ3" si="0">+AF3-AG3-AH3-AI3</f>
        <v>223</v>
      </c>
    </row>
    <row r="4" spans="1:36" x14ac:dyDescent="0.25">
      <c r="A4">
        <v>2</v>
      </c>
      <c r="B4">
        <v>99</v>
      </c>
      <c r="C4" t="s">
        <v>89</v>
      </c>
      <c r="D4" s="1">
        <f>37+1</f>
        <v>38</v>
      </c>
      <c r="E4" s="1">
        <f>33+1</f>
        <v>34</v>
      </c>
      <c r="F4">
        <v>18</v>
      </c>
      <c r="G4">
        <v>30</v>
      </c>
      <c r="H4">
        <v>25</v>
      </c>
      <c r="I4">
        <v>29</v>
      </c>
      <c r="T4" s="5"/>
      <c r="U4" s="5"/>
      <c r="V4" s="2">
        <f>1+40</f>
        <v>41</v>
      </c>
      <c r="W4">
        <v>40</v>
      </c>
      <c r="X4" s="1">
        <f>40+1</f>
        <v>41</v>
      </c>
      <c r="AF4">
        <f>SUM(D4:AD4)</f>
        <v>296</v>
      </c>
      <c r="AG4">
        <f t="shared" ref="AG4:AG25" si="1">IF(ISERROR(SMALL($D4:$AD4,1)),0,MAX(SMALL($D4:$AD4,1),0))</f>
        <v>18</v>
      </c>
      <c r="AH4">
        <f t="shared" ref="AH4:AH25" si="2">IF(ISERROR(SMALL($D4:$AD4,2)),0,MAX(SMALL($D4:$AD4,2),0))</f>
        <v>25</v>
      </c>
      <c r="AI4">
        <f t="shared" ref="AI4:AI25" si="3">IF(ISERROR(SMALL($D4:$AD4,3)),0,MAX(SMALL($D4:$AD4,3),0))</f>
        <v>29</v>
      </c>
      <c r="AJ4">
        <f t="shared" ref="AJ4:AJ25" si="4">+AF4-AG4-AH4-AI4</f>
        <v>224</v>
      </c>
    </row>
    <row r="5" spans="1:36" x14ac:dyDescent="0.25">
      <c r="A5">
        <v>3</v>
      </c>
      <c r="B5">
        <v>31</v>
      </c>
      <c r="C5" t="s">
        <v>94</v>
      </c>
      <c r="D5">
        <v>28</v>
      </c>
      <c r="E5">
        <v>30</v>
      </c>
      <c r="F5">
        <v>30</v>
      </c>
      <c r="G5">
        <v>35</v>
      </c>
      <c r="H5">
        <v>29</v>
      </c>
      <c r="I5">
        <v>33</v>
      </c>
      <c r="T5" s="5"/>
      <c r="U5" s="5"/>
      <c r="V5">
        <v>33</v>
      </c>
      <c r="W5">
        <v>30</v>
      </c>
      <c r="X5">
        <v>31</v>
      </c>
      <c r="AF5">
        <f>SUM(D5:AD5)</f>
        <v>279</v>
      </c>
      <c r="AG5">
        <f t="shared" si="1"/>
        <v>28</v>
      </c>
      <c r="AH5">
        <f t="shared" si="2"/>
        <v>29</v>
      </c>
      <c r="AI5">
        <f t="shared" si="3"/>
        <v>30</v>
      </c>
      <c r="AJ5">
        <f t="shared" si="4"/>
        <v>192</v>
      </c>
    </row>
    <row r="6" spans="1:36" x14ac:dyDescent="0.25">
      <c r="A6">
        <v>4</v>
      </c>
      <c r="B6">
        <v>30</v>
      </c>
      <c r="C6" t="s">
        <v>92</v>
      </c>
      <c r="D6">
        <v>25</v>
      </c>
      <c r="E6">
        <v>22</v>
      </c>
      <c r="F6">
        <v>28</v>
      </c>
      <c r="G6" s="1">
        <f>28+1</f>
        <v>29</v>
      </c>
      <c r="H6">
        <v>28</v>
      </c>
      <c r="I6">
        <v>31</v>
      </c>
      <c r="T6" s="5"/>
      <c r="U6" s="5"/>
      <c r="V6">
        <v>37</v>
      </c>
      <c r="W6">
        <v>33</v>
      </c>
      <c r="X6">
        <v>30</v>
      </c>
      <c r="AF6">
        <f>SUM(D6:AD6)</f>
        <v>263</v>
      </c>
      <c r="AG6">
        <f t="shared" si="1"/>
        <v>22</v>
      </c>
      <c r="AH6">
        <f t="shared" si="2"/>
        <v>25</v>
      </c>
      <c r="AI6">
        <f t="shared" si="3"/>
        <v>28</v>
      </c>
      <c r="AJ6">
        <f t="shared" si="4"/>
        <v>188</v>
      </c>
    </row>
    <row r="7" spans="1:36" x14ac:dyDescent="0.25">
      <c r="A7">
        <v>5</v>
      </c>
      <c r="B7">
        <v>11</v>
      </c>
      <c r="C7" t="s">
        <v>91</v>
      </c>
      <c r="D7" s="2">
        <f>1+30</f>
        <v>31</v>
      </c>
      <c r="E7">
        <v>28</v>
      </c>
      <c r="F7">
        <v>27</v>
      </c>
      <c r="G7">
        <v>25</v>
      </c>
      <c r="H7">
        <v>22</v>
      </c>
      <c r="I7">
        <v>25</v>
      </c>
      <c r="T7" s="5"/>
      <c r="U7" s="5"/>
      <c r="V7">
        <v>29</v>
      </c>
      <c r="W7">
        <v>37</v>
      </c>
      <c r="X7">
        <v>35</v>
      </c>
      <c r="AF7">
        <f>SUM(D7:AD7)</f>
        <v>259</v>
      </c>
      <c r="AG7">
        <f t="shared" si="1"/>
        <v>22</v>
      </c>
      <c r="AH7">
        <f t="shared" si="2"/>
        <v>25</v>
      </c>
      <c r="AI7">
        <f t="shared" si="3"/>
        <v>25</v>
      </c>
      <c r="AJ7">
        <f t="shared" si="4"/>
        <v>187</v>
      </c>
    </row>
    <row r="8" spans="1:36" x14ac:dyDescent="0.25">
      <c r="A8">
        <v>6</v>
      </c>
      <c r="B8">
        <v>61</v>
      </c>
      <c r="C8" t="s">
        <v>95</v>
      </c>
      <c r="D8">
        <v>17</v>
      </c>
      <c r="E8">
        <v>27</v>
      </c>
      <c r="F8">
        <v>23</v>
      </c>
      <c r="G8">
        <v>31</v>
      </c>
      <c r="H8">
        <v>30</v>
      </c>
      <c r="I8">
        <v>35</v>
      </c>
      <c r="T8" s="5"/>
      <c r="U8" s="5"/>
      <c r="V8">
        <v>30</v>
      </c>
      <c r="W8">
        <v>31</v>
      </c>
      <c r="X8">
        <v>33</v>
      </c>
      <c r="AF8">
        <f>SUM(D8:AD8)</f>
        <v>257</v>
      </c>
      <c r="AG8">
        <f t="shared" si="1"/>
        <v>17</v>
      </c>
      <c r="AH8">
        <f t="shared" si="2"/>
        <v>23</v>
      </c>
      <c r="AI8">
        <f t="shared" si="3"/>
        <v>27</v>
      </c>
      <c r="AJ8">
        <f t="shared" si="4"/>
        <v>190</v>
      </c>
    </row>
    <row r="9" spans="1:36" x14ac:dyDescent="0.25">
      <c r="A9">
        <v>7</v>
      </c>
      <c r="B9">
        <v>14</v>
      </c>
      <c r="C9" t="s">
        <v>79</v>
      </c>
      <c r="D9">
        <v>22</v>
      </c>
      <c r="E9">
        <v>26</v>
      </c>
      <c r="F9">
        <v>37</v>
      </c>
      <c r="G9">
        <v>26</v>
      </c>
      <c r="H9">
        <v>31</v>
      </c>
      <c r="I9">
        <v>28</v>
      </c>
      <c r="V9">
        <v>28</v>
      </c>
      <c r="W9">
        <v>28</v>
      </c>
      <c r="X9">
        <v>28</v>
      </c>
      <c r="AF9">
        <f>SUM(D9:AD9)</f>
        <v>254</v>
      </c>
      <c r="AG9">
        <f t="shared" si="1"/>
        <v>22</v>
      </c>
      <c r="AH9">
        <f t="shared" si="2"/>
        <v>26</v>
      </c>
      <c r="AI9">
        <f t="shared" si="3"/>
        <v>26</v>
      </c>
      <c r="AJ9">
        <f t="shared" si="4"/>
        <v>180</v>
      </c>
    </row>
    <row r="10" spans="1:36" x14ac:dyDescent="0.25">
      <c r="A10">
        <v>8</v>
      </c>
      <c r="B10">
        <v>76</v>
      </c>
      <c r="C10" t="s">
        <v>82</v>
      </c>
      <c r="D10">
        <v>26</v>
      </c>
      <c r="E10">
        <v>24</v>
      </c>
      <c r="F10">
        <v>29</v>
      </c>
      <c r="G10">
        <v>33</v>
      </c>
      <c r="H10">
        <v>35</v>
      </c>
      <c r="I10">
        <v>30</v>
      </c>
      <c r="V10">
        <v>23</v>
      </c>
      <c r="W10">
        <v>26</v>
      </c>
      <c r="X10">
        <v>26</v>
      </c>
      <c r="AF10">
        <f>SUM(D10:AD10)</f>
        <v>252</v>
      </c>
      <c r="AG10">
        <f t="shared" si="1"/>
        <v>23</v>
      </c>
      <c r="AH10">
        <f t="shared" si="2"/>
        <v>24</v>
      </c>
      <c r="AI10">
        <f t="shared" si="3"/>
        <v>26</v>
      </c>
      <c r="AJ10">
        <f t="shared" si="4"/>
        <v>179</v>
      </c>
    </row>
    <row r="11" spans="1:36" x14ac:dyDescent="0.25">
      <c r="A11">
        <v>9</v>
      </c>
      <c r="B11">
        <v>2</v>
      </c>
      <c r="C11" t="s">
        <v>96</v>
      </c>
      <c r="D11">
        <v>40</v>
      </c>
      <c r="E11">
        <v>40</v>
      </c>
      <c r="F11">
        <v>40</v>
      </c>
      <c r="G11" s="2">
        <f>1+37</f>
        <v>38</v>
      </c>
      <c r="H11">
        <v>40</v>
      </c>
      <c r="I11" s="1">
        <f>40+1</f>
        <v>41</v>
      </c>
      <c r="V11">
        <v>0</v>
      </c>
      <c r="W11">
        <v>0</v>
      </c>
      <c r="X11">
        <v>0</v>
      </c>
      <c r="AF11">
        <f>SUM(D11:AD11)</f>
        <v>239</v>
      </c>
      <c r="AG11">
        <f t="shared" si="1"/>
        <v>0</v>
      </c>
      <c r="AH11">
        <f t="shared" si="2"/>
        <v>0</v>
      </c>
      <c r="AI11">
        <f t="shared" si="3"/>
        <v>0</v>
      </c>
      <c r="AJ11">
        <f t="shared" si="4"/>
        <v>239</v>
      </c>
    </row>
    <row r="12" spans="1:36" x14ac:dyDescent="0.25">
      <c r="A12">
        <v>10</v>
      </c>
      <c r="B12">
        <v>36</v>
      </c>
      <c r="C12" t="s">
        <v>81</v>
      </c>
      <c r="D12">
        <v>18</v>
      </c>
      <c r="E12">
        <v>21</v>
      </c>
      <c r="F12">
        <v>20</v>
      </c>
      <c r="G12">
        <v>24</v>
      </c>
      <c r="H12">
        <v>24</v>
      </c>
      <c r="I12">
        <v>26</v>
      </c>
      <c r="V12">
        <v>26</v>
      </c>
      <c r="W12">
        <v>25</v>
      </c>
      <c r="X12">
        <v>25</v>
      </c>
      <c r="AF12">
        <f>SUM(D12:AD12)</f>
        <v>209</v>
      </c>
      <c r="AG12">
        <f t="shared" si="1"/>
        <v>18</v>
      </c>
      <c r="AH12">
        <f t="shared" si="2"/>
        <v>20</v>
      </c>
      <c r="AI12">
        <f t="shared" si="3"/>
        <v>21</v>
      </c>
      <c r="AJ12">
        <f t="shared" si="4"/>
        <v>150</v>
      </c>
    </row>
    <row r="13" spans="1:36" x14ac:dyDescent="0.25">
      <c r="A13">
        <v>11</v>
      </c>
      <c r="B13">
        <v>6</v>
      </c>
      <c r="C13" t="s">
        <v>86</v>
      </c>
      <c r="D13">
        <v>27</v>
      </c>
      <c r="E13">
        <v>18</v>
      </c>
      <c r="F13">
        <v>26</v>
      </c>
      <c r="G13">
        <v>23</v>
      </c>
      <c r="H13">
        <v>21</v>
      </c>
      <c r="I13">
        <v>21</v>
      </c>
      <c r="V13">
        <v>19</v>
      </c>
      <c r="W13">
        <v>22</v>
      </c>
      <c r="X13">
        <v>24</v>
      </c>
      <c r="AF13">
        <f>SUM(D13:AD13)</f>
        <v>201</v>
      </c>
      <c r="AG13">
        <f t="shared" si="1"/>
        <v>18</v>
      </c>
      <c r="AH13">
        <f t="shared" si="2"/>
        <v>19</v>
      </c>
      <c r="AI13">
        <f t="shared" si="3"/>
        <v>21</v>
      </c>
      <c r="AJ13">
        <f t="shared" si="4"/>
        <v>143</v>
      </c>
    </row>
    <row r="14" spans="1:36" x14ac:dyDescent="0.25">
      <c r="A14">
        <v>12</v>
      </c>
      <c r="B14">
        <v>66</v>
      </c>
      <c r="C14" t="s">
        <v>83</v>
      </c>
      <c r="D14">
        <v>20</v>
      </c>
      <c r="E14">
        <v>19</v>
      </c>
      <c r="F14">
        <v>21</v>
      </c>
      <c r="G14">
        <v>20</v>
      </c>
      <c r="H14">
        <v>20</v>
      </c>
      <c r="I14">
        <v>20</v>
      </c>
      <c r="V14">
        <v>22</v>
      </c>
      <c r="W14">
        <v>24</v>
      </c>
      <c r="X14">
        <v>23</v>
      </c>
      <c r="AF14">
        <f>SUM(D14:AD14)</f>
        <v>189</v>
      </c>
      <c r="AG14">
        <f t="shared" si="1"/>
        <v>19</v>
      </c>
      <c r="AH14">
        <f t="shared" si="2"/>
        <v>20</v>
      </c>
      <c r="AI14">
        <f t="shared" si="3"/>
        <v>20</v>
      </c>
      <c r="AJ14">
        <f t="shared" si="4"/>
        <v>130</v>
      </c>
    </row>
    <row r="15" spans="1:36" x14ac:dyDescent="0.25">
      <c r="A15">
        <v>13</v>
      </c>
      <c r="B15">
        <v>43</v>
      </c>
      <c r="C15" t="s">
        <v>98</v>
      </c>
      <c r="D15">
        <v>33</v>
      </c>
      <c r="E15">
        <v>31</v>
      </c>
      <c r="F15">
        <v>33</v>
      </c>
      <c r="G15">
        <v>27</v>
      </c>
      <c r="H15">
        <v>27</v>
      </c>
      <c r="I15">
        <v>37</v>
      </c>
      <c r="V15">
        <v>0</v>
      </c>
      <c r="W15">
        <v>0</v>
      </c>
      <c r="X15">
        <v>0</v>
      </c>
      <c r="AF15">
        <f>SUM(D15:AD15)</f>
        <v>188</v>
      </c>
      <c r="AG15">
        <f t="shared" si="1"/>
        <v>0</v>
      </c>
      <c r="AH15">
        <f t="shared" si="2"/>
        <v>0</v>
      </c>
      <c r="AI15">
        <f t="shared" si="3"/>
        <v>0</v>
      </c>
      <c r="AJ15">
        <f t="shared" si="4"/>
        <v>188</v>
      </c>
    </row>
    <row r="16" spans="1:36" x14ac:dyDescent="0.25">
      <c r="A16">
        <v>14</v>
      </c>
      <c r="B16">
        <v>26</v>
      </c>
      <c r="C16" t="s">
        <v>99</v>
      </c>
      <c r="D16">
        <v>24</v>
      </c>
      <c r="E16">
        <v>29</v>
      </c>
      <c r="F16">
        <v>31</v>
      </c>
      <c r="G16">
        <v>29</v>
      </c>
      <c r="H16">
        <v>33</v>
      </c>
      <c r="I16">
        <v>27</v>
      </c>
      <c r="V16">
        <v>0</v>
      </c>
      <c r="W16">
        <v>0</v>
      </c>
      <c r="X16">
        <v>0</v>
      </c>
      <c r="AF16">
        <f>SUM(D16:AD16)</f>
        <v>173</v>
      </c>
      <c r="AG16">
        <f t="shared" si="1"/>
        <v>0</v>
      </c>
      <c r="AH16">
        <f t="shared" si="2"/>
        <v>0</v>
      </c>
      <c r="AI16">
        <f t="shared" si="3"/>
        <v>0</v>
      </c>
      <c r="AJ16">
        <f t="shared" si="4"/>
        <v>173</v>
      </c>
    </row>
    <row r="17" spans="1:36" x14ac:dyDescent="0.25">
      <c r="A17">
        <v>15</v>
      </c>
      <c r="B17">
        <v>89</v>
      </c>
      <c r="C17" t="s">
        <v>100</v>
      </c>
      <c r="D17">
        <v>31</v>
      </c>
      <c r="E17">
        <v>35</v>
      </c>
      <c r="F17">
        <v>35</v>
      </c>
      <c r="G17">
        <v>21</v>
      </c>
      <c r="H17">
        <v>26</v>
      </c>
      <c r="I17">
        <v>23</v>
      </c>
      <c r="V17">
        <v>0</v>
      </c>
      <c r="W17">
        <v>0</v>
      </c>
      <c r="X17">
        <v>0</v>
      </c>
      <c r="AF17">
        <f>SUM(D17:AD17)</f>
        <v>171</v>
      </c>
      <c r="AG17">
        <f t="shared" si="1"/>
        <v>0</v>
      </c>
      <c r="AH17">
        <f t="shared" si="2"/>
        <v>0</v>
      </c>
      <c r="AI17">
        <f t="shared" si="3"/>
        <v>0</v>
      </c>
      <c r="AJ17">
        <f t="shared" si="4"/>
        <v>171</v>
      </c>
    </row>
    <row r="18" spans="1:36" x14ac:dyDescent="0.25">
      <c r="A18">
        <v>16</v>
      </c>
      <c r="B18">
        <v>9</v>
      </c>
      <c r="C18" t="s">
        <v>93</v>
      </c>
      <c r="D18">
        <v>29</v>
      </c>
      <c r="E18">
        <v>25</v>
      </c>
      <c r="F18">
        <v>17</v>
      </c>
      <c r="G18" s="4" t="s">
        <v>20</v>
      </c>
      <c r="H18" s="4" t="s">
        <v>20</v>
      </c>
      <c r="I18" s="4" t="s">
        <v>20</v>
      </c>
      <c r="T18" s="5"/>
      <c r="U18" s="5"/>
      <c r="V18">
        <v>31</v>
      </c>
      <c r="W18">
        <v>35</v>
      </c>
      <c r="X18">
        <v>29</v>
      </c>
      <c r="AF18">
        <f>SUM(D18:AD18)</f>
        <v>166</v>
      </c>
      <c r="AG18">
        <f t="shared" si="1"/>
        <v>17</v>
      </c>
      <c r="AH18">
        <f t="shared" si="2"/>
        <v>25</v>
      </c>
      <c r="AI18">
        <f t="shared" si="3"/>
        <v>29</v>
      </c>
      <c r="AJ18">
        <f t="shared" si="4"/>
        <v>95</v>
      </c>
    </row>
    <row r="19" spans="1:36" x14ac:dyDescent="0.25">
      <c r="A19">
        <v>17</v>
      </c>
      <c r="B19">
        <v>7</v>
      </c>
      <c r="C19" t="s">
        <v>85</v>
      </c>
      <c r="D19">
        <v>0</v>
      </c>
      <c r="E19">
        <v>0</v>
      </c>
      <c r="F19">
        <v>0</v>
      </c>
      <c r="G19">
        <v>22</v>
      </c>
      <c r="H19">
        <v>23</v>
      </c>
      <c r="I19">
        <v>22</v>
      </c>
      <c r="V19">
        <v>25</v>
      </c>
      <c r="W19">
        <v>21</v>
      </c>
      <c r="X19">
        <v>20</v>
      </c>
      <c r="AF19">
        <f>SUM(D19:AD19)</f>
        <v>133</v>
      </c>
      <c r="AG19">
        <f t="shared" si="1"/>
        <v>0</v>
      </c>
      <c r="AH19">
        <f t="shared" si="2"/>
        <v>0</v>
      </c>
      <c r="AI19">
        <f t="shared" si="3"/>
        <v>0</v>
      </c>
      <c r="AJ19">
        <f t="shared" si="4"/>
        <v>133</v>
      </c>
    </row>
    <row r="20" spans="1:36" x14ac:dyDescent="0.25">
      <c r="A20">
        <v>18</v>
      </c>
      <c r="B20">
        <v>47</v>
      </c>
      <c r="C20" t="s">
        <v>84</v>
      </c>
      <c r="D20">
        <v>19</v>
      </c>
      <c r="E20">
        <v>17</v>
      </c>
      <c r="F20">
        <v>22</v>
      </c>
      <c r="G20">
        <v>0</v>
      </c>
      <c r="H20">
        <v>0</v>
      </c>
      <c r="I20">
        <v>0</v>
      </c>
      <c r="V20">
        <v>24</v>
      </c>
      <c r="W20">
        <v>23</v>
      </c>
      <c r="X20">
        <v>21</v>
      </c>
      <c r="AF20">
        <f>SUM(D20:AD20)</f>
        <v>126</v>
      </c>
      <c r="AG20">
        <f t="shared" si="1"/>
        <v>0</v>
      </c>
      <c r="AH20">
        <f t="shared" si="2"/>
        <v>0</v>
      </c>
      <c r="AI20">
        <f t="shared" si="3"/>
        <v>0</v>
      </c>
      <c r="AJ20">
        <f t="shared" si="4"/>
        <v>126</v>
      </c>
    </row>
    <row r="21" spans="1:36" x14ac:dyDescent="0.25">
      <c r="A21">
        <v>19</v>
      </c>
      <c r="B21">
        <v>77</v>
      </c>
      <c r="C21" t="s">
        <v>80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V21">
        <v>27</v>
      </c>
      <c r="W21">
        <v>27</v>
      </c>
      <c r="X21">
        <v>27</v>
      </c>
      <c r="AF21">
        <f>SUM(D21:AD21)</f>
        <v>81</v>
      </c>
      <c r="AG21">
        <f t="shared" si="1"/>
        <v>0</v>
      </c>
      <c r="AH21">
        <f t="shared" si="2"/>
        <v>0</v>
      </c>
      <c r="AI21">
        <f t="shared" si="3"/>
        <v>0</v>
      </c>
      <c r="AJ21">
        <f t="shared" si="4"/>
        <v>81</v>
      </c>
    </row>
    <row r="22" spans="1:36" x14ac:dyDescent="0.25">
      <c r="A22">
        <v>20</v>
      </c>
      <c r="B22">
        <v>33</v>
      </c>
      <c r="C22" t="s">
        <v>97</v>
      </c>
      <c r="D22">
        <v>23</v>
      </c>
      <c r="E22">
        <v>23</v>
      </c>
      <c r="F22">
        <v>25</v>
      </c>
      <c r="G22" s="4" t="s">
        <v>20</v>
      </c>
      <c r="H22" s="4" t="s">
        <v>20</v>
      </c>
      <c r="I22" s="4" t="s">
        <v>20</v>
      </c>
      <c r="V22">
        <v>0</v>
      </c>
      <c r="W22">
        <v>0</v>
      </c>
      <c r="X22">
        <v>0</v>
      </c>
      <c r="AF22">
        <f>SUM(D22:AD22)</f>
        <v>71</v>
      </c>
      <c r="AG22">
        <f t="shared" si="1"/>
        <v>0</v>
      </c>
      <c r="AH22">
        <f t="shared" si="2"/>
        <v>0</v>
      </c>
      <c r="AI22">
        <f t="shared" si="3"/>
        <v>0</v>
      </c>
      <c r="AJ22">
        <f t="shared" si="4"/>
        <v>71</v>
      </c>
    </row>
    <row r="23" spans="1:36" x14ac:dyDescent="0.25">
      <c r="A23">
        <v>21</v>
      </c>
      <c r="B23">
        <v>71</v>
      </c>
      <c r="C23" t="s">
        <v>87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V23">
        <v>21</v>
      </c>
      <c r="W23">
        <v>20</v>
      </c>
      <c r="X23">
        <v>22</v>
      </c>
      <c r="AF23">
        <f>SUM(D23:AD23)</f>
        <v>63</v>
      </c>
      <c r="AG23">
        <f t="shared" si="1"/>
        <v>0</v>
      </c>
      <c r="AH23">
        <f t="shared" si="2"/>
        <v>0</v>
      </c>
      <c r="AI23">
        <f t="shared" si="3"/>
        <v>0</v>
      </c>
      <c r="AJ23">
        <f t="shared" si="4"/>
        <v>63</v>
      </c>
    </row>
    <row r="24" spans="1:36" x14ac:dyDescent="0.25">
      <c r="A24">
        <v>22</v>
      </c>
      <c r="B24">
        <v>14</v>
      </c>
      <c r="C24" t="s">
        <v>101</v>
      </c>
      <c r="D24">
        <v>21</v>
      </c>
      <c r="E24">
        <v>20</v>
      </c>
      <c r="F24">
        <v>19</v>
      </c>
      <c r="G24">
        <v>0</v>
      </c>
      <c r="H24">
        <v>0</v>
      </c>
      <c r="I24">
        <v>0</v>
      </c>
      <c r="V24">
        <v>0</v>
      </c>
      <c r="W24">
        <v>0</v>
      </c>
      <c r="X24">
        <v>0</v>
      </c>
      <c r="AF24">
        <f>SUM(D24:AD24)</f>
        <v>60</v>
      </c>
      <c r="AG24">
        <f t="shared" si="1"/>
        <v>0</v>
      </c>
      <c r="AH24">
        <f t="shared" si="2"/>
        <v>0</v>
      </c>
      <c r="AI24">
        <f t="shared" si="3"/>
        <v>0</v>
      </c>
      <c r="AJ24">
        <f t="shared" si="4"/>
        <v>60</v>
      </c>
    </row>
    <row r="25" spans="1:36" x14ac:dyDescent="0.25">
      <c r="A25">
        <v>23</v>
      </c>
      <c r="B25">
        <v>17</v>
      </c>
      <c r="C25" t="s">
        <v>88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V25">
        <v>20</v>
      </c>
      <c r="W25">
        <v>0</v>
      </c>
      <c r="X25">
        <v>19</v>
      </c>
      <c r="AF25">
        <f>SUM(D25:AD25)</f>
        <v>39</v>
      </c>
      <c r="AG25">
        <f t="shared" si="1"/>
        <v>0</v>
      </c>
      <c r="AH25">
        <f t="shared" si="2"/>
        <v>0</v>
      </c>
      <c r="AI25">
        <f t="shared" si="3"/>
        <v>0</v>
      </c>
      <c r="AJ25">
        <f t="shared" si="4"/>
        <v>39</v>
      </c>
    </row>
    <row r="26" spans="1:36" x14ac:dyDescent="0.25">
      <c r="A26">
        <v>24</v>
      </c>
    </row>
    <row r="27" spans="1:36" x14ac:dyDescent="0.25">
      <c r="A27">
        <v>25</v>
      </c>
    </row>
    <row r="32" spans="1:36" x14ac:dyDescent="0.25">
      <c r="D32">
        <f t="shared" ref="D32:V32" si="5">SUM(D2:D31)</f>
        <v>507</v>
      </c>
      <c r="E32">
        <f t="shared" si="5"/>
        <v>506</v>
      </c>
      <c r="F32">
        <f t="shared" si="5"/>
        <v>506</v>
      </c>
      <c r="G32">
        <f t="shared" si="5"/>
        <v>453</v>
      </c>
      <c r="H32">
        <f t="shared" si="5"/>
        <v>452</v>
      </c>
      <c r="I32">
        <f t="shared" si="5"/>
        <v>452</v>
      </c>
      <c r="J32">
        <f t="shared" si="5"/>
        <v>0</v>
      </c>
      <c r="K32">
        <f t="shared" si="5"/>
        <v>0</v>
      </c>
      <c r="L32">
        <f t="shared" si="5"/>
        <v>0</v>
      </c>
      <c r="M32">
        <f t="shared" si="5"/>
        <v>0</v>
      </c>
      <c r="N32">
        <f t="shared" si="5"/>
        <v>0</v>
      </c>
      <c r="O32">
        <f t="shared" si="5"/>
        <v>0</v>
      </c>
      <c r="P32">
        <f t="shared" si="5"/>
        <v>0</v>
      </c>
      <c r="Q32">
        <f t="shared" si="5"/>
        <v>0</v>
      </c>
      <c r="R32">
        <f t="shared" si="5"/>
        <v>0</v>
      </c>
      <c r="S32">
        <f t="shared" si="5"/>
        <v>0</v>
      </c>
      <c r="T32">
        <f t="shared" si="5"/>
        <v>0</v>
      </c>
      <c r="U32">
        <f t="shared" si="5"/>
        <v>0</v>
      </c>
      <c r="V32">
        <f t="shared" si="5"/>
        <v>472</v>
      </c>
      <c r="W32">
        <f>SUM(W2:W31)</f>
        <v>452</v>
      </c>
      <c r="X32">
        <f t="shared" ref="X32:AE32" si="6">SUM(X2:X31)</f>
        <v>471</v>
      </c>
      <c r="Y32">
        <f t="shared" si="6"/>
        <v>0</v>
      </c>
      <c r="Z32">
        <f t="shared" si="6"/>
        <v>0</v>
      </c>
      <c r="AA32">
        <f t="shared" si="6"/>
        <v>0</v>
      </c>
      <c r="AB32">
        <f t="shared" si="6"/>
        <v>0</v>
      </c>
      <c r="AC32">
        <f t="shared" si="6"/>
        <v>0</v>
      </c>
      <c r="AD32">
        <f t="shared" si="6"/>
        <v>0</v>
      </c>
      <c r="AE32">
        <f t="shared" si="6"/>
        <v>0</v>
      </c>
    </row>
    <row r="35" spans="1:2" x14ac:dyDescent="0.25">
      <c r="A35" s="2"/>
      <c r="B35" t="s">
        <v>17</v>
      </c>
    </row>
    <row r="36" spans="1:2" x14ac:dyDescent="0.25">
      <c r="A36" s="1"/>
      <c r="B36" t="s">
        <v>18</v>
      </c>
    </row>
    <row r="37" spans="1:2" x14ac:dyDescent="0.25">
      <c r="A37" s="3"/>
      <c r="B37" t="s">
        <v>19</v>
      </c>
    </row>
    <row r="38" spans="1:2" x14ac:dyDescent="0.25">
      <c r="A38" s="4"/>
      <c r="B38" t="s">
        <v>20</v>
      </c>
    </row>
    <row r="41" spans="1:2" x14ac:dyDescent="0.25">
      <c r="A41" t="s">
        <v>21</v>
      </c>
    </row>
    <row r="43" spans="1:2" x14ac:dyDescent="0.25">
      <c r="A43" s="7" t="s">
        <v>164</v>
      </c>
    </row>
  </sheetData>
  <sortState xmlns:xlrd2="http://schemas.microsoft.com/office/spreadsheetml/2017/richdata2" ref="B3:AF25">
    <sortCondition descending="1" ref="AF3:AF25"/>
  </sortState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9"/>
  <sheetViews>
    <sheetView zoomScale="75" zoomScaleNormal="75" workbookViewId="0">
      <selection activeCell="A9" sqref="A9:XFD9"/>
    </sheetView>
  </sheetViews>
  <sheetFormatPr defaultRowHeight="15" x14ac:dyDescent="0.25"/>
  <cols>
    <col min="1" max="1" width="6.85546875" customWidth="1"/>
    <col min="3" max="3" width="27.28515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14</v>
      </c>
      <c r="C3" t="s">
        <v>79</v>
      </c>
      <c r="D3" s="3">
        <f>1+33+1</f>
        <v>35</v>
      </c>
      <c r="E3" s="1">
        <f>37+1</f>
        <v>38</v>
      </c>
      <c r="F3">
        <v>40</v>
      </c>
      <c r="G3">
        <v>35</v>
      </c>
      <c r="H3">
        <v>35</v>
      </c>
      <c r="I3">
        <v>37</v>
      </c>
      <c r="T3" s="5"/>
      <c r="U3" s="5"/>
      <c r="V3" s="3">
        <f>1+40+1</f>
        <v>42</v>
      </c>
      <c r="W3" s="1">
        <f>40+1</f>
        <v>41</v>
      </c>
      <c r="X3" s="1">
        <f>40+1</f>
        <v>41</v>
      </c>
      <c r="AF3">
        <f>SUM(D3:AD3)</f>
        <v>344</v>
      </c>
      <c r="AG3">
        <f>IF(ISERROR(SMALL($D3:$AD3,1)),0,MAX(SMALL($D3:$AD3,1),0))</f>
        <v>35</v>
      </c>
      <c r="AH3">
        <f>IF(ISERROR(SMALL($D3:$AD3,2)),0,MAX(SMALL($D3:$AD3,2),0))</f>
        <v>35</v>
      </c>
      <c r="AI3">
        <f>IF(ISERROR(SMALL($D3:$AD3,3)),0,MAX(SMALL($D3:$AD3,3),0))</f>
        <v>35</v>
      </c>
      <c r="AJ3">
        <f t="shared" ref="AJ3" si="0">+AF3-AG3-AH3-AI3</f>
        <v>239</v>
      </c>
    </row>
    <row r="4" spans="1:36" x14ac:dyDescent="0.25">
      <c r="A4">
        <v>2</v>
      </c>
      <c r="B4">
        <v>76</v>
      </c>
      <c r="C4" t="s">
        <v>82</v>
      </c>
      <c r="D4">
        <v>37</v>
      </c>
      <c r="E4">
        <v>35</v>
      </c>
      <c r="F4" s="1">
        <f>35+1</f>
        <v>36</v>
      </c>
      <c r="G4" s="3">
        <f>1+40+1</f>
        <v>42</v>
      </c>
      <c r="H4" s="1">
        <f>40+1</f>
        <v>41</v>
      </c>
      <c r="I4" s="1">
        <f>40+1</f>
        <v>41</v>
      </c>
      <c r="T4" s="5"/>
      <c r="U4" s="5"/>
      <c r="V4">
        <v>30</v>
      </c>
      <c r="W4">
        <v>35</v>
      </c>
      <c r="X4">
        <v>35</v>
      </c>
      <c r="AF4">
        <f t="shared" ref="AF4:AF17" si="1">SUM(D4:AD4)</f>
        <v>332</v>
      </c>
      <c r="AG4">
        <f t="shared" ref="AG4:AG17" si="2">IF(ISERROR(SMALL($D4:$AD4,1)),0,MAX(SMALL($D4:$AD4,1),0))</f>
        <v>30</v>
      </c>
      <c r="AH4">
        <f t="shared" ref="AH4:AH17" si="3">IF(ISERROR(SMALL($D4:$AD4,2)),0,MAX(SMALL($D4:$AD4,2),0))</f>
        <v>35</v>
      </c>
      <c r="AI4">
        <f t="shared" ref="AI4:AI17" si="4">IF(ISERROR(SMALL($D4:$AD4,3)),0,MAX(SMALL($D4:$AD4,3),0))</f>
        <v>35</v>
      </c>
      <c r="AJ4">
        <f t="shared" ref="AJ4:AJ17" si="5">+AF4-AG4-AH4-AI4</f>
        <v>232</v>
      </c>
    </row>
    <row r="5" spans="1:36" x14ac:dyDescent="0.25">
      <c r="A5">
        <v>3</v>
      </c>
      <c r="B5">
        <v>36</v>
      </c>
      <c r="C5" t="s">
        <v>81</v>
      </c>
      <c r="D5">
        <v>28</v>
      </c>
      <c r="E5">
        <v>33</v>
      </c>
      <c r="F5">
        <v>29</v>
      </c>
      <c r="G5">
        <v>33</v>
      </c>
      <c r="H5">
        <v>33</v>
      </c>
      <c r="I5">
        <v>33</v>
      </c>
      <c r="T5" s="5"/>
      <c r="U5" s="5"/>
      <c r="V5">
        <v>35</v>
      </c>
      <c r="W5">
        <v>33</v>
      </c>
      <c r="X5">
        <v>33</v>
      </c>
      <c r="AF5">
        <f t="shared" si="1"/>
        <v>290</v>
      </c>
      <c r="AG5">
        <f t="shared" si="2"/>
        <v>28</v>
      </c>
      <c r="AH5">
        <f t="shared" si="3"/>
        <v>29</v>
      </c>
      <c r="AI5">
        <f t="shared" si="4"/>
        <v>33</v>
      </c>
      <c r="AJ5">
        <f t="shared" si="5"/>
        <v>200</v>
      </c>
    </row>
    <row r="6" spans="1:36" x14ac:dyDescent="0.25">
      <c r="A6">
        <v>4</v>
      </c>
      <c r="B6">
        <v>6</v>
      </c>
      <c r="C6" t="s">
        <v>86</v>
      </c>
      <c r="D6">
        <v>40</v>
      </c>
      <c r="E6">
        <v>29</v>
      </c>
      <c r="F6">
        <v>33</v>
      </c>
      <c r="G6">
        <v>31</v>
      </c>
      <c r="H6">
        <v>30</v>
      </c>
      <c r="I6">
        <v>30</v>
      </c>
      <c r="V6">
        <v>26</v>
      </c>
      <c r="W6">
        <v>29</v>
      </c>
      <c r="X6">
        <v>31</v>
      </c>
      <c r="AF6">
        <f t="shared" si="1"/>
        <v>279</v>
      </c>
      <c r="AG6">
        <f t="shared" si="2"/>
        <v>26</v>
      </c>
      <c r="AH6">
        <f t="shared" si="3"/>
        <v>29</v>
      </c>
      <c r="AI6">
        <f t="shared" si="4"/>
        <v>29</v>
      </c>
      <c r="AJ6">
        <f t="shared" si="5"/>
        <v>195</v>
      </c>
    </row>
    <row r="7" spans="1:36" x14ac:dyDescent="0.25">
      <c r="A7">
        <v>5</v>
      </c>
      <c r="B7">
        <v>66</v>
      </c>
      <c r="C7" t="s">
        <v>83</v>
      </c>
      <c r="D7">
        <v>30</v>
      </c>
      <c r="E7">
        <v>30</v>
      </c>
      <c r="F7">
        <v>30</v>
      </c>
      <c r="G7">
        <v>29</v>
      </c>
      <c r="H7">
        <v>29</v>
      </c>
      <c r="I7">
        <v>29</v>
      </c>
      <c r="T7" s="5"/>
      <c r="U7" s="5"/>
      <c r="V7">
        <v>29</v>
      </c>
      <c r="W7">
        <v>31</v>
      </c>
      <c r="X7">
        <v>30</v>
      </c>
      <c r="AF7">
        <f t="shared" si="1"/>
        <v>267</v>
      </c>
      <c r="AG7">
        <f t="shared" si="2"/>
        <v>29</v>
      </c>
      <c r="AH7">
        <f t="shared" si="3"/>
        <v>29</v>
      </c>
      <c r="AI7">
        <f t="shared" si="4"/>
        <v>29</v>
      </c>
      <c r="AJ7">
        <f t="shared" si="5"/>
        <v>180</v>
      </c>
    </row>
    <row r="8" spans="1:36" x14ac:dyDescent="0.25">
      <c r="A8">
        <v>6</v>
      </c>
      <c r="B8">
        <v>26</v>
      </c>
      <c r="C8" t="s">
        <v>99</v>
      </c>
      <c r="D8">
        <v>35</v>
      </c>
      <c r="E8">
        <v>40</v>
      </c>
      <c r="F8">
        <v>37</v>
      </c>
      <c r="G8">
        <v>37</v>
      </c>
      <c r="H8">
        <v>37</v>
      </c>
      <c r="I8">
        <v>35</v>
      </c>
      <c r="V8">
        <v>0</v>
      </c>
      <c r="W8">
        <v>0</v>
      </c>
      <c r="X8">
        <v>0</v>
      </c>
      <c r="AF8">
        <f t="shared" si="1"/>
        <v>221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221</v>
      </c>
    </row>
    <row r="9" spans="1:36" x14ac:dyDescent="0.25">
      <c r="A9">
        <v>7</v>
      </c>
      <c r="B9">
        <v>7</v>
      </c>
      <c r="C9" t="s">
        <v>85</v>
      </c>
      <c r="D9">
        <v>0</v>
      </c>
      <c r="E9">
        <v>0</v>
      </c>
      <c r="F9">
        <v>0</v>
      </c>
      <c r="G9">
        <v>30</v>
      </c>
      <c r="H9">
        <v>31</v>
      </c>
      <c r="I9">
        <v>31</v>
      </c>
      <c r="T9" s="5"/>
      <c r="U9" s="5"/>
      <c r="V9">
        <v>33</v>
      </c>
      <c r="W9">
        <v>28</v>
      </c>
      <c r="X9">
        <v>27</v>
      </c>
      <c r="AF9">
        <f t="shared" si="1"/>
        <v>180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180</v>
      </c>
    </row>
    <row r="10" spans="1:36" x14ac:dyDescent="0.25">
      <c r="A10">
        <v>8</v>
      </c>
      <c r="B10">
        <v>47</v>
      </c>
      <c r="C10" t="s">
        <v>84</v>
      </c>
      <c r="D10">
        <v>29</v>
      </c>
      <c r="E10">
        <v>28</v>
      </c>
      <c r="F10">
        <v>31</v>
      </c>
      <c r="G10">
        <v>0</v>
      </c>
      <c r="H10">
        <v>0</v>
      </c>
      <c r="I10">
        <v>0</v>
      </c>
      <c r="T10" s="5"/>
      <c r="U10" s="5"/>
      <c r="V10">
        <v>31</v>
      </c>
      <c r="W10">
        <v>30</v>
      </c>
      <c r="X10">
        <v>28</v>
      </c>
      <c r="AF10">
        <f t="shared" si="1"/>
        <v>177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177</v>
      </c>
    </row>
    <row r="11" spans="1:36" x14ac:dyDescent="0.25">
      <c r="A11">
        <v>9</v>
      </c>
      <c r="B11">
        <v>77</v>
      </c>
      <c r="C11" t="s">
        <v>80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T11" s="5"/>
      <c r="U11" s="5"/>
      <c r="V11">
        <v>37</v>
      </c>
      <c r="W11">
        <v>37</v>
      </c>
      <c r="X11">
        <v>37</v>
      </c>
      <c r="AF11">
        <f t="shared" si="1"/>
        <v>111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111</v>
      </c>
    </row>
    <row r="12" spans="1:36" x14ac:dyDescent="0.25">
      <c r="A12">
        <v>10</v>
      </c>
      <c r="B12">
        <v>3</v>
      </c>
      <c r="C12" t="s">
        <v>101</v>
      </c>
      <c r="D12">
        <v>31</v>
      </c>
      <c r="E12">
        <v>31</v>
      </c>
      <c r="F12">
        <v>28</v>
      </c>
      <c r="G12">
        <v>0</v>
      </c>
      <c r="H12">
        <v>0</v>
      </c>
      <c r="I12">
        <v>0</v>
      </c>
      <c r="V12">
        <v>0</v>
      </c>
      <c r="W12">
        <v>0</v>
      </c>
      <c r="X12">
        <v>0</v>
      </c>
      <c r="AF12">
        <f t="shared" si="1"/>
        <v>90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90</v>
      </c>
    </row>
    <row r="13" spans="1:36" x14ac:dyDescent="0.25">
      <c r="A13">
        <v>11</v>
      </c>
      <c r="B13">
        <v>71</v>
      </c>
      <c r="C13" t="s">
        <v>87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V13">
        <v>28</v>
      </c>
      <c r="W13">
        <v>27</v>
      </c>
      <c r="X13">
        <v>29</v>
      </c>
      <c r="AF13">
        <f t="shared" si="1"/>
        <v>84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84</v>
      </c>
    </row>
    <row r="14" spans="1:36" x14ac:dyDescent="0.25">
      <c r="A14">
        <v>12</v>
      </c>
      <c r="B14">
        <v>17</v>
      </c>
      <c r="C14" t="s">
        <v>88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V14">
        <v>27</v>
      </c>
      <c r="W14">
        <v>0</v>
      </c>
      <c r="X14">
        <v>26</v>
      </c>
      <c r="AF14">
        <f t="shared" si="1"/>
        <v>53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53</v>
      </c>
    </row>
    <row r="15" spans="1:36" x14ac:dyDescent="0.25">
      <c r="A15">
        <v>13</v>
      </c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0</v>
      </c>
    </row>
    <row r="16" spans="1:36" x14ac:dyDescent="0.25">
      <c r="A16">
        <v>14</v>
      </c>
      <c r="AF16">
        <f t="shared" si="1"/>
        <v>0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0</v>
      </c>
    </row>
    <row r="17" spans="1:36" x14ac:dyDescent="0.25">
      <c r="A17">
        <v>15</v>
      </c>
      <c r="AF17">
        <f t="shared" si="1"/>
        <v>0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0</v>
      </c>
    </row>
    <row r="19" spans="1:36" x14ac:dyDescent="0.25">
      <c r="D19">
        <f>SUM(D2:D18)</f>
        <v>265</v>
      </c>
      <c r="E19">
        <f t="shared" ref="E19:AD19" si="6">SUM(E2:E18)</f>
        <v>264</v>
      </c>
      <c r="F19">
        <f t="shared" si="6"/>
        <v>264</v>
      </c>
      <c r="G19">
        <f t="shared" si="6"/>
        <v>237</v>
      </c>
      <c r="H19">
        <f t="shared" si="6"/>
        <v>236</v>
      </c>
      <c r="I19">
        <f t="shared" si="6"/>
        <v>236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318</v>
      </c>
      <c r="W19">
        <f t="shared" si="6"/>
        <v>291</v>
      </c>
      <c r="X19">
        <f t="shared" si="6"/>
        <v>317</v>
      </c>
      <c r="Y19">
        <f t="shared" si="6"/>
        <v>0</v>
      </c>
      <c r="Z19">
        <f t="shared" si="6"/>
        <v>0</v>
      </c>
      <c r="AA19">
        <f t="shared" si="6"/>
        <v>0</v>
      </c>
      <c r="AB19">
        <f t="shared" si="6"/>
        <v>0</v>
      </c>
      <c r="AC19">
        <f t="shared" si="6"/>
        <v>0</v>
      </c>
      <c r="AD19">
        <f t="shared" si="6"/>
        <v>0</v>
      </c>
    </row>
    <row r="28" spans="1:36" x14ac:dyDescent="0.25">
      <c r="T28" s="5"/>
      <c r="U28" s="5"/>
      <c r="V28" s="5"/>
    </row>
    <row r="33" spans="1:2" x14ac:dyDescent="0.25">
      <c r="A33" s="2"/>
      <c r="B33" t="s">
        <v>17</v>
      </c>
    </row>
    <row r="34" spans="1:2" x14ac:dyDescent="0.25">
      <c r="A34" s="1"/>
      <c r="B34" t="s">
        <v>18</v>
      </c>
    </row>
    <row r="35" spans="1:2" x14ac:dyDescent="0.25">
      <c r="A35" s="3"/>
      <c r="B35" t="s">
        <v>19</v>
      </c>
    </row>
    <row r="36" spans="1:2" x14ac:dyDescent="0.25">
      <c r="A36" s="4"/>
      <c r="B36" t="s">
        <v>20</v>
      </c>
    </row>
    <row r="39" spans="1:2" x14ac:dyDescent="0.25">
      <c r="A39" t="s">
        <v>21</v>
      </c>
    </row>
  </sheetData>
  <sortState xmlns:xlrd2="http://schemas.microsoft.com/office/spreadsheetml/2017/richdata2" ref="B3:AF14">
    <sortCondition descending="1" ref="AF3:AF14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8"/>
  <sheetViews>
    <sheetView zoomScale="75" zoomScaleNormal="75" workbookViewId="0">
      <selection activeCell="D5" sqref="D5:F5"/>
    </sheetView>
  </sheetViews>
  <sheetFormatPr defaultRowHeight="15" x14ac:dyDescent="0.25"/>
  <cols>
    <col min="1" max="1" width="6.85546875" customWidth="1"/>
    <col min="3" max="3" width="21.140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19</v>
      </c>
      <c r="C3" t="s">
        <v>78</v>
      </c>
      <c r="D3" s="3">
        <f>1+40+1</f>
        <v>42</v>
      </c>
      <c r="E3" s="1">
        <f>40+1</f>
        <v>41</v>
      </c>
      <c r="F3" s="1">
        <f>40+1</f>
        <v>41</v>
      </c>
      <c r="G3" s="1">
        <f>40+1</f>
        <v>41</v>
      </c>
      <c r="H3">
        <v>40</v>
      </c>
      <c r="I3" s="1">
        <f>37+1</f>
        <v>38</v>
      </c>
      <c r="T3" s="5"/>
      <c r="U3" s="5"/>
      <c r="V3">
        <v>37</v>
      </c>
      <c r="W3">
        <v>37</v>
      </c>
      <c r="X3">
        <v>37</v>
      </c>
      <c r="AF3">
        <f>SUM(D3:AD3)</f>
        <v>354</v>
      </c>
      <c r="AG3">
        <f>IF(ISERROR(SMALL($D3:$AD3,1)),0,MAX(SMALL($D3:$AD3,1),0))</f>
        <v>37</v>
      </c>
      <c r="AH3">
        <f>IF(ISERROR(SMALL($D3:$AD3,2)),0,MAX(SMALL($D3:$AD3,2),0))</f>
        <v>37</v>
      </c>
      <c r="AI3">
        <f>IF(ISERROR(SMALL($D3:$AD3,3)),0,MAX(SMALL($D3:$AD3,3),0))</f>
        <v>37</v>
      </c>
      <c r="AJ3">
        <f t="shared" ref="AJ3" si="0">+AF3-AG3-AH3-AI3</f>
        <v>243</v>
      </c>
    </row>
    <row r="4" spans="1:36" x14ac:dyDescent="0.25">
      <c r="A4">
        <v>2</v>
      </c>
      <c r="B4">
        <v>23</v>
      </c>
      <c r="C4" t="s">
        <v>104</v>
      </c>
      <c r="D4">
        <v>29</v>
      </c>
      <c r="E4">
        <v>33</v>
      </c>
      <c r="F4">
        <v>35</v>
      </c>
      <c r="G4">
        <v>35</v>
      </c>
      <c r="H4">
        <v>33</v>
      </c>
      <c r="I4">
        <v>35</v>
      </c>
      <c r="T4" s="5"/>
      <c r="U4" s="5"/>
      <c r="V4">
        <v>35</v>
      </c>
      <c r="W4">
        <v>35</v>
      </c>
      <c r="X4">
        <v>35</v>
      </c>
      <c r="AF4">
        <f t="shared" ref="AF4:AF17" si="1">SUM(D4:AD4)</f>
        <v>305</v>
      </c>
      <c r="AG4">
        <f t="shared" ref="AG4:AG17" si="2">IF(ISERROR(SMALL($D4:$AD4,1)),0,MAX(SMALL($D4:$AD4,1),0))</f>
        <v>29</v>
      </c>
      <c r="AH4">
        <f t="shared" ref="AH4:AH17" si="3">IF(ISERROR(SMALL($D4:$AD4,2)),0,MAX(SMALL($D4:$AD4,2),0))</f>
        <v>33</v>
      </c>
      <c r="AI4">
        <f t="shared" ref="AI4:AI17" si="4">IF(ISERROR(SMALL($D4:$AD4,3)),0,MAX(SMALL($D4:$AD4,3),0))</f>
        <v>33</v>
      </c>
      <c r="AJ4">
        <f t="shared" ref="AJ4:AJ17" si="5">+AF4-AG4-AH4-AI4</f>
        <v>210</v>
      </c>
    </row>
    <row r="5" spans="1:36" x14ac:dyDescent="0.25">
      <c r="A5">
        <v>3</v>
      </c>
      <c r="B5">
        <v>8</v>
      </c>
      <c r="C5" t="s">
        <v>75</v>
      </c>
      <c r="D5">
        <v>33</v>
      </c>
      <c r="E5">
        <v>30</v>
      </c>
      <c r="F5">
        <v>30</v>
      </c>
      <c r="G5">
        <v>30</v>
      </c>
      <c r="H5">
        <v>29</v>
      </c>
      <c r="I5">
        <v>30</v>
      </c>
      <c r="T5" s="5"/>
      <c r="U5" s="5"/>
      <c r="V5">
        <v>33</v>
      </c>
      <c r="W5">
        <v>33</v>
      </c>
      <c r="X5">
        <v>33</v>
      </c>
      <c r="AF5">
        <f t="shared" si="1"/>
        <v>281</v>
      </c>
      <c r="AG5">
        <f t="shared" si="2"/>
        <v>29</v>
      </c>
      <c r="AH5">
        <f t="shared" si="3"/>
        <v>30</v>
      </c>
      <c r="AI5">
        <f t="shared" si="4"/>
        <v>30</v>
      </c>
      <c r="AJ5">
        <f t="shared" si="5"/>
        <v>192</v>
      </c>
    </row>
    <row r="6" spans="1:36" x14ac:dyDescent="0.25">
      <c r="A6">
        <v>4</v>
      </c>
      <c r="B6">
        <v>29</v>
      </c>
      <c r="C6" t="s">
        <v>102</v>
      </c>
      <c r="D6">
        <v>35</v>
      </c>
      <c r="E6">
        <v>37</v>
      </c>
      <c r="F6">
        <v>37</v>
      </c>
      <c r="G6" s="2">
        <f>1+29</f>
        <v>30</v>
      </c>
      <c r="H6" s="1">
        <f>35+1</f>
        <v>36</v>
      </c>
      <c r="I6">
        <v>40</v>
      </c>
      <c r="T6" s="5"/>
      <c r="U6" s="5"/>
      <c r="V6">
        <v>0</v>
      </c>
      <c r="W6">
        <v>0</v>
      </c>
      <c r="X6">
        <v>0</v>
      </c>
      <c r="AF6">
        <f t="shared" si="1"/>
        <v>215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215</v>
      </c>
    </row>
    <row r="7" spans="1:36" x14ac:dyDescent="0.25">
      <c r="A7">
        <v>5</v>
      </c>
      <c r="B7">
        <v>50</v>
      </c>
      <c r="C7" t="s">
        <v>103</v>
      </c>
      <c r="D7">
        <v>37</v>
      </c>
      <c r="E7">
        <v>35</v>
      </c>
      <c r="F7">
        <v>33</v>
      </c>
      <c r="G7">
        <v>33</v>
      </c>
      <c r="H7">
        <v>31</v>
      </c>
      <c r="I7">
        <v>33</v>
      </c>
      <c r="T7" s="5"/>
      <c r="U7" s="5"/>
      <c r="V7">
        <v>0</v>
      </c>
      <c r="W7">
        <v>0</v>
      </c>
      <c r="X7">
        <v>0</v>
      </c>
      <c r="AF7">
        <f t="shared" si="1"/>
        <v>202</v>
      </c>
      <c r="AG7">
        <f t="shared" si="2"/>
        <v>0</v>
      </c>
      <c r="AH7">
        <f t="shared" si="3"/>
        <v>0</v>
      </c>
      <c r="AI7">
        <f t="shared" si="4"/>
        <v>0</v>
      </c>
      <c r="AJ7">
        <f t="shared" si="5"/>
        <v>202</v>
      </c>
    </row>
    <row r="8" spans="1:36" x14ac:dyDescent="0.25">
      <c r="A8">
        <v>6</v>
      </c>
      <c r="B8">
        <v>52</v>
      </c>
      <c r="C8" t="s">
        <v>105</v>
      </c>
      <c r="D8">
        <v>31</v>
      </c>
      <c r="E8">
        <v>31</v>
      </c>
      <c r="F8">
        <v>31</v>
      </c>
      <c r="G8">
        <v>31</v>
      </c>
      <c r="H8">
        <v>30</v>
      </c>
      <c r="I8">
        <v>31</v>
      </c>
      <c r="V8">
        <v>0</v>
      </c>
      <c r="W8">
        <v>0</v>
      </c>
      <c r="X8">
        <v>0</v>
      </c>
      <c r="AF8">
        <f t="shared" si="1"/>
        <v>185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185</v>
      </c>
    </row>
    <row r="9" spans="1:36" x14ac:dyDescent="0.25">
      <c r="A9">
        <v>7</v>
      </c>
      <c r="B9">
        <v>3</v>
      </c>
      <c r="C9" t="s">
        <v>76</v>
      </c>
      <c r="D9">
        <v>30</v>
      </c>
      <c r="E9">
        <v>29</v>
      </c>
      <c r="F9">
        <v>29</v>
      </c>
      <c r="G9">
        <v>0</v>
      </c>
      <c r="H9">
        <v>0</v>
      </c>
      <c r="I9">
        <v>0</v>
      </c>
      <c r="T9" s="5"/>
      <c r="U9" s="5"/>
      <c r="V9">
        <v>31</v>
      </c>
      <c r="W9">
        <v>31</v>
      </c>
      <c r="X9">
        <v>31</v>
      </c>
      <c r="AF9">
        <f t="shared" si="1"/>
        <v>181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181</v>
      </c>
    </row>
    <row r="10" spans="1:36" x14ac:dyDescent="0.25">
      <c r="A10">
        <v>8</v>
      </c>
      <c r="B10">
        <v>7</v>
      </c>
      <c r="C10" t="s">
        <v>77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T10" s="5"/>
      <c r="U10" s="5"/>
      <c r="V10" s="3">
        <f>1+40+1</f>
        <v>42</v>
      </c>
      <c r="W10" s="1">
        <f>40+1</f>
        <v>41</v>
      </c>
      <c r="X10" s="1">
        <f>40+1</f>
        <v>41</v>
      </c>
      <c r="AF10">
        <f t="shared" si="1"/>
        <v>124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124</v>
      </c>
    </row>
    <row r="11" spans="1:36" x14ac:dyDescent="0.25">
      <c r="A11">
        <v>9</v>
      </c>
      <c r="B11">
        <v>91</v>
      </c>
      <c r="C11" t="s">
        <v>106</v>
      </c>
      <c r="D11">
        <v>0</v>
      </c>
      <c r="E11">
        <v>0</v>
      </c>
      <c r="F11">
        <v>0</v>
      </c>
      <c r="G11">
        <v>37</v>
      </c>
      <c r="H11">
        <v>37</v>
      </c>
      <c r="I11">
        <v>29</v>
      </c>
      <c r="V11">
        <v>0</v>
      </c>
      <c r="W11">
        <v>0</v>
      </c>
      <c r="X11">
        <v>0</v>
      </c>
      <c r="AF11">
        <f t="shared" si="1"/>
        <v>103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103</v>
      </c>
    </row>
    <row r="12" spans="1:36" x14ac:dyDescent="0.25">
      <c r="A12">
        <v>10</v>
      </c>
      <c r="B12">
        <v>25</v>
      </c>
      <c r="C12" t="s">
        <v>107</v>
      </c>
      <c r="D12">
        <v>28</v>
      </c>
      <c r="E12">
        <v>0</v>
      </c>
      <c r="F12">
        <v>0</v>
      </c>
      <c r="G12">
        <v>0</v>
      </c>
      <c r="H12">
        <v>0</v>
      </c>
      <c r="I12">
        <v>0</v>
      </c>
      <c r="V12">
        <v>0</v>
      </c>
      <c r="W12">
        <v>0</v>
      </c>
      <c r="X12">
        <v>0</v>
      </c>
      <c r="AF12">
        <f t="shared" si="1"/>
        <v>28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28</v>
      </c>
    </row>
    <row r="13" spans="1:36" x14ac:dyDescent="0.25">
      <c r="A13">
        <v>11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0</v>
      </c>
    </row>
    <row r="14" spans="1:36" x14ac:dyDescent="0.25">
      <c r="A14">
        <v>12</v>
      </c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0</v>
      </c>
    </row>
    <row r="15" spans="1:36" x14ac:dyDescent="0.25">
      <c r="A15">
        <v>13</v>
      </c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0</v>
      </c>
    </row>
    <row r="16" spans="1:36" x14ac:dyDescent="0.25">
      <c r="A16">
        <v>14</v>
      </c>
      <c r="AF16">
        <f t="shared" si="1"/>
        <v>0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0</v>
      </c>
    </row>
    <row r="17" spans="1:36" x14ac:dyDescent="0.25">
      <c r="A17">
        <v>15</v>
      </c>
      <c r="AF17">
        <f t="shared" si="1"/>
        <v>0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0</v>
      </c>
    </row>
    <row r="19" spans="1:36" x14ac:dyDescent="0.25">
      <c r="D19">
        <f>SUM(D2:D18)</f>
        <v>265</v>
      </c>
      <c r="E19">
        <f t="shared" ref="E19:AD19" si="6">SUM(E2:E18)</f>
        <v>236</v>
      </c>
      <c r="F19">
        <f t="shared" si="6"/>
        <v>236</v>
      </c>
      <c r="G19">
        <f t="shared" si="6"/>
        <v>237</v>
      </c>
      <c r="H19">
        <f t="shared" si="6"/>
        <v>236</v>
      </c>
      <c r="I19">
        <f t="shared" si="6"/>
        <v>236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178</v>
      </c>
      <c r="W19">
        <f t="shared" si="6"/>
        <v>177</v>
      </c>
      <c r="X19">
        <f t="shared" si="6"/>
        <v>177</v>
      </c>
      <c r="Y19">
        <f t="shared" si="6"/>
        <v>0</v>
      </c>
      <c r="Z19">
        <f t="shared" si="6"/>
        <v>0</v>
      </c>
      <c r="AA19">
        <f t="shared" si="6"/>
        <v>0</v>
      </c>
      <c r="AB19">
        <f t="shared" si="6"/>
        <v>0</v>
      </c>
      <c r="AC19">
        <f t="shared" si="6"/>
        <v>0</v>
      </c>
      <c r="AD19">
        <f t="shared" si="6"/>
        <v>0</v>
      </c>
    </row>
    <row r="22" spans="1:36" x14ac:dyDescent="0.25">
      <c r="A22" s="2"/>
      <c r="B22" t="s">
        <v>17</v>
      </c>
    </row>
    <row r="23" spans="1:36" x14ac:dyDescent="0.25">
      <c r="A23" s="1"/>
      <c r="B23" t="s">
        <v>18</v>
      </c>
    </row>
    <row r="24" spans="1:36" x14ac:dyDescent="0.25">
      <c r="A24" s="3"/>
      <c r="B24" t="s">
        <v>19</v>
      </c>
    </row>
    <row r="25" spans="1:36" x14ac:dyDescent="0.25">
      <c r="A25" s="4"/>
      <c r="B25" t="s">
        <v>20</v>
      </c>
    </row>
    <row r="28" spans="1:36" x14ac:dyDescent="0.25">
      <c r="A28" t="s">
        <v>21</v>
      </c>
      <c r="T28" s="5"/>
      <c r="U28" s="5"/>
      <c r="V28" s="5"/>
    </row>
  </sheetData>
  <sortState xmlns:xlrd2="http://schemas.microsoft.com/office/spreadsheetml/2017/richdata2" ref="B3:AF12">
    <sortCondition descending="1" ref="AF3:AF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9"/>
  <sheetViews>
    <sheetView zoomScale="75" zoomScaleNormal="75" workbookViewId="0">
      <selection activeCell="AF3" sqref="AF3:AJ3"/>
    </sheetView>
  </sheetViews>
  <sheetFormatPr defaultRowHeight="15" x14ac:dyDescent="0.25"/>
  <cols>
    <col min="1" max="1" width="6.85546875" customWidth="1"/>
    <col min="3" max="3" width="21.140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8</v>
      </c>
      <c r="C3" t="s">
        <v>75</v>
      </c>
      <c r="D3">
        <v>40</v>
      </c>
      <c r="E3">
        <v>37</v>
      </c>
      <c r="F3">
        <v>37</v>
      </c>
      <c r="G3">
        <v>37</v>
      </c>
      <c r="H3">
        <v>37</v>
      </c>
      <c r="I3">
        <v>37</v>
      </c>
      <c r="T3" s="5"/>
      <c r="U3" s="5"/>
      <c r="V3" s="3">
        <f>1+40+1</f>
        <v>42</v>
      </c>
      <c r="W3">
        <v>40</v>
      </c>
      <c r="X3">
        <v>40</v>
      </c>
      <c r="AF3">
        <f>SUM(D3:AD3)</f>
        <v>347</v>
      </c>
      <c r="AG3">
        <f>IF(ISERROR(SMALL($D3:$AD3,1)),0,MAX(SMALL($D3:$AD3,1),0))</f>
        <v>37</v>
      </c>
      <c r="AH3">
        <f>IF(ISERROR(SMALL($D3:$AD3,2)),0,MAX(SMALL($D3:$AD3,2),0))</f>
        <v>37</v>
      </c>
      <c r="AI3">
        <f>IF(ISERROR(SMALL($D3:$AD3,3)),0,MAX(SMALL($D3:$AD3,3),0))</f>
        <v>37</v>
      </c>
      <c r="AJ3">
        <f t="shared" ref="AJ3" si="0">+AF3-AG3-AH3-AI3</f>
        <v>236</v>
      </c>
    </row>
    <row r="4" spans="1:36" x14ac:dyDescent="0.25">
      <c r="A4">
        <v>2</v>
      </c>
      <c r="B4">
        <v>23</v>
      </c>
      <c r="C4" t="s">
        <v>104</v>
      </c>
      <c r="D4" s="2">
        <f>1+35</f>
        <v>36</v>
      </c>
      <c r="E4" s="1">
        <f>40+1</f>
        <v>41</v>
      </c>
      <c r="F4" s="1">
        <f>40+1</f>
        <v>41</v>
      </c>
      <c r="G4" s="3">
        <f>1+40+1</f>
        <v>42</v>
      </c>
      <c r="H4" s="1">
        <f>40+1</f>
        <v>41</v>
      </c>
      <c r="I4" s="1">
        <f>40+1</f>
        <v>41</v>
      </c>
      <c r="T4" s="5"/>
      <c r="U4" s="5"/>
      <c r="V4" s="5">
        <v>0</v>
      </c>
      <c r="W4">
        <v>0</v>
      </c>
      <c r="X4">
        <v>0</v>
      </c>
      <c r="AF4">
        <f t="shared" ref="AF4:AF17" si="1">SUM(D4:AD4)</f>
        <v>242</v>
      </c>
      <c r="AG4">
        <f t="shared" ref="AG4:AG17" si="2">IF(ISERROR(SMALL($D4:$AD4,1)),0,MAX(SMALL($D4:$AD4,1),0))</f>
        <v>0</v>
      </c>
      <c r="AH4">
        <f t="shared" ref="AH4:AH17" si="3">IF(ISERROR(SMALL($D4:$AD4,2)),0,MAX(SMALL($D4:$AD4,2),0))</f>
        <v>0</v>
      </c>
      <c r="AI4">
        <f t="shared" ref="AI4:AI17" si="4">IF(ISERROR(SMALL($D4:$AD4,3)),0,MAX(SMALL($D4:$AD4,3),0))</f>
        <v>0</v>
      </c>
      <c r="AJ4">
        <f t="shared" ref="AJ4:AJ17" si="5">+AF4-AG4-AH4-AI4</f>
        <v>242</v>
      </c>
    </row>
    <row r="5" spans="1:36" x14ac:dyDescent="0.25">
      <c r="A5">
        <v>3</v>
      </c>
      <c r="B5">
        <v>3</v>
      </c>
      <c r="C5" t="s">
        <v>76</v>
      </c>
      <c r="D5" s="1">
        <f>37+1</f>
        <v>38</v>
      </c>
      <c r="E5">
        <v>35</v>
      </c>
      <c r="F5">
        <v>35</v>
      </c>
      <c r="G5">
        <v>0</v>
      </c>
      <c r="H5">
        <v>0</v>
      </c>
      <c r="I5">
        <v>0</v>
      </c>
      <c r="T5" s="5"/>
      <c r="U5" s="5"/>
      <c r="V5">
        <v>37</v>
      </c>
      <c r="W5" s="1">
        <f>37+1</f>
        <v>38</v>
      </c>
      <c r="X5" s="1">
        <f>37+1</f>
        <v>38</v>
      </c>
      <c r="AF5">
        <f t="shared" si="1"/>
        <v>221</v>
      </c>
      <c r="AG5">
        <f t="shared" si="2"/>
        <v>0</v>
      </c>
      <c r="AH5">
        <f t="shared" si="3"/>
        <v>0</v>
      </c>
      <c r="AI5">
        <f t="shared" si="4"/>
        <v>0</v>
      </c>
      <c r="AJ5">
        <f t="shared" si="5"/>
        <v>221</v>
      </c>
    </row>
    <row r="6" spans="1:36" x14ac:dyDescent="0.25">
      <c r="A6">
        <v>4</v>
      </c>
      <c r="B6">
        <v>25</v>
      </c>
      <c r="C6" t="s">
        <v>107</v>
      </c>
      <c r="D6">
        <v>33</v>
      </c>
      <c r="E6">
        <v>0</v>
      </c>
      <c r="F6">
        <v>0</v>
      </c>
      <c r="G6">
        <v>0</v>
      </c>
      <c r="H6">
        <v>0</v>
      </c>
      <c r="I6">
        <v>0</v>
      </c>
      <c r="T6" s="5"/>
      <c r="U6" s="5"/>
      <c r="V6" s="5">
        <v>0</v>
      </c>
      <c r="W6">
        <v>0</v>
      </c>
      <c r="X6">
        <v>0</v>
      </c>
      <c r="AF6">
        <f t="shared" si="1"/>
        <v>33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33</v>
      </c>
    </row>
    <row r="7" spans="1:36" x14ac:dyDescent="0.25">
      <c r="A7">
        <v>5</v>
      </c>
      <c r="T7" s="5"/>
      <c r="U7" s="5"/>
      <c r="V7" s="5"/>
      <c r="AF7">
        <f t="shared" si="1"/>
        <v>0</v>
      </c>
      <c r="AG7">
        <f t="shared" si="2"/>
        <v>0</v>
      </c>
      <c r="AH7">
        <f t="shared" si="3"/>
        <v>0</v>
      </c>
      <c r="AI7">
        <f t="shared" si="4"/>
        <v>0</v>
      </c>
      <c r="AJ7">
        <f t="shared" si="5"/>
        <v>0</v>
      </c>
    </row>
    <row r="8" spans="1:36" x14ac:dyDescent="0.25">
      <c r="A8">
        <v>6</v>
      </c>
      <c r="T8" s="5"/>
      <c r="U8" s="5"/>
      <c r="V8" s="5"/>
      <c r="AF8">
        <f t="shared" si="1"/>
        <v>0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0</v>
      </c>
    </row>
    <row r="9" spans="1:36" x14ac:dyDescent="0.25">
      <c r="A9">
        <v>7</v>
      </c>
      <c r="T9" s="5"/>
      <c r="U9" s="5"/>
      <c r="V9" s="5"/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0</v>
      </c>
    </row>
    <row r="10" spans="1:36" x14ac:dyDescent="0.25">
      <c r="A10">
        <v>8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0</v>
      </c>
    </row>
    <row r="11" spans="1:36" x14ac:dyDescent="0.25">
      <c r="A11">
        <v>9</v>
      </c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0</v>
      </c>
    </row>
    <row r="12" spans="1:36" x14ac:dyDescent="0.25">
      <c r="A12">
        <v>10</v>
      </c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0</v>
      </c>
    </row>
    <row r="13" spans="1:36" x14ac:dyDescent="0.25">
      <c r="A13">
        <v>11</v>
      </c>
      <c r="AF13">
        <f t="shared" si="1"/>
        <v>0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0</v>
      </c>
    </row>
    <row r="14" spans="1:36" x14ac:dyDescent="0.25">
      <c r="A14">
        <v>12</v>
      </c>
      <c r="AF14">
        <f t="shared" si="1"/>
        <v>0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0</v>
      </c>
    </row>
    <row r="15" spans="1:36" x14ac:dyDescent="0.25">
      <c r="A15">
        <v>13</v>
      </c>
      <c r="AF15">
        <f t="shared" si="1"/>
        <v>0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0</v>
      </c>
    </row>
    <row r="16" spans="1:36" x14ac:dyDescent="0.25">
      <c r="A16">
        <v>14</v>
      </c>
      <c r="AF16">
        <f t="shared" si="1"/>
        <v>0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0</v>
      </c>
    </row>
    <row r="17" spans="1:36" x14ac:dyDescent="0.25">
      <c r="A17">
        <v>15</v>
      </c>
      <c r="AF17">
        <f t="shared" si="1"/>
        <v>0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0</v>
      </c>
    </row>
    <row r="19" spans="1:36" x14ac:dyDescent="0.25">
      <c r="D19">
        <f t="shared" ref="D19:I19" si="6">SUM(D3:D18)</f>
        <v>147</v>
      </c>
      <c r="E19">
        <f t="shared" si="6"/>
        <v>113</v>
      </c>
      <c r="F19">
        <f t="shared" si="6"/>
        <v>113</v>
      </c>
      <c r="G19">
        <f t="shared" si="6"/>
        <v>79</v>
      </c>
      <c r="H19">
        <f t="shared" si="6"/>
        <v>78</v>
      </c>
      <c r="I19">
        <f t="shared" si="6"/>
        <v>78</v>
      </c>
      <c r="J19">
        <f t="shared" ref="J19:AD19" si="7">SUM(J3:J18)</f>
        <v>0</v>
      </c>
      <c r="K19">
        <f t="shared" si="7"/>
        <v>0</v>
      </c>
      <c r="L19">
        <f t="shared" si="7"/>
        <v>0</v>
      </c>
      <c r="M19">
        <f t="shared" si="7"/>
        <v>0</v>
      </c>
      <c r="N19">
        <f t="shared" si="7"/>
        <v>0</v>
      </c>
      <c r="O19">
        <f t="shared" si="7"/>
        <v>0</v>
      </c>
      <c r="P19">
        <f t="shared" si="7"/>
        <v>0</v>
      </c>
      <c r="Q19">
        <f t="shared" si="7"/>
        <v>0</v>
      </c>
      <c r="R19">
        <f t="shared" si="7"/>
        <v>0</v>
      </c>
      <c r="S19">
        <f t="shared" si="7"/>
        <v>0</v>
      </c>
      <c r="T19">
        <f t="shared" si="7"/>
        <v>0</v>
      </c>
      <c r="U19">
        <f t="shared" si="7"/>
        <v>0</v>
      </c>
      <c r="V19">
        <f t="shared" si="7"/>
        <v>79</v>
      </c>
      <c r="W19">
        <f t="shared" si="7"/>
        <v>78</v>
      </c>
      <c r="X19">
        <f t="shared" si="7"/>
        <v>78</v>
      </c>
      <c r="Y19">
        <f t="shared" si="7"/>
        <v>0</v>
      </c>
      <c r="Z19">
        <f t="shared" si="7"/>
        <v>0</v>
      </c>
      <c r="AA19">
        <f t="shared" si="7"/>
        <v>0</v>
      </c>
      <c r="AB19">
        <f t="shared" si="7"/>
        <v>0</v>
      </c>
      <c r="AC19">
        <f t="shared" si="7"/>
        <v>0</v>
      </c>
      <c r="AD19">
        <f t="shared" si="7"/>
        <v>0</v>
      </c>
    </row>
    <row r="28" spans="1:36" x14ac:dyDescent="0.25">
      <c r="T28" s="5"/>
      <c r="U28" s="5"/>
      <c r="V28" s="5"/>
    </row>
    <row r="33" spans="1:2" x14ac:dyDescent="0.25">
      <c r="A33" s="2"/>
      <c r="B33" t="s">
        <v>17</v>
      </c>
    </row>
    <row r="34" spans="1:2" x14ac:dyDescent="0.25">
      <c r="A34" s="1"/>
      <c r="B34" t="s">
        <v>18</v>
      </c>
    </row>
    <row r="35" spans="1:2" x14ac:dyDescent="0.25">
      <c r="A35" s="3"/>
      <c r="B35" t="s">
        <v>19</v>
      </c>
    </row>
    <row r="36" spans="1:2" x14ac:dyDescent="0.25">
      <c r="A36" s="4"/>
      <c r="B36" t="s">
        <v>20</v>
      </c>
    </row>
    <row r="39" spans="1:2" x14ac:dyDescent="0.25">
      <c r="A39" t="s">
        <v>21</v>
      </c>
    </row>
  </sheetData>
  <sortState xmlns:xlrd2="http://schemas.microsoft.com/office/spreadsheetml/2017/richdata2" ref="B3:AF6">
    <sortCondition descending="1" ref="AF3:AF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9"/>
  <sheetViews>
    <sheetView zoomScale="75" zoomScaleNormal="75" workbookViewId="0">
      <selection activeCell="AF3" sqref="AF3:AJ3"/>
    </sheetView>
  </sheetViews>
  <sheetFormatPr defaultRowHeight="15" x14ac:dyDescent="0.25"/>
  <cols>
    <col min="1" max="1" width="6.85546875" customWidth="1"/>
    <col min="3" max="3" width="18.4257812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118</v>
      </c>
      <c r="C3" t="s">
        <v>73</v>
      </c>
      <c r="D3">
        <v>37</v>
      </c>
      <c r="E3" s="1">
        <f>37+1</f>
        <v>38</v>
      </c>
      <c r="F3">
        <v>40</v>
      </c>
      <c r="G3">
        <v>37</v>
      </c>
      <c r="H3">
        <v>37</v>
      </c>
      <c r="I3" s="1">
        <f>37+1</f>
        <v>38</v>
      </c>
      <c r="T3" s="5"/>
      <c r="U3" s="5"/>
      <c r="V3" s="3">
        <f>1+40+1</f>
        <v>42</v>
      </c>
      <c r="W3" s="1">
        <f>40+1</f>
        <v>41</v>
      </c>
      <c r="X3" s="1">
        <f>40+1</f>
        <v>41</v>
      </c>
      <c r="AF3">
        <f>SUM(D3:AD3)</f>
        <v>351</v>
      </c>
      <c r="AG3">
        <f>IF(ISERROR(SMALL($D3:$AD3,1)),0,MAX(SMALL($D3:$AD3,1),0))</f>
        <v>37</v>
      </c>
      <c r="AH3">
        <f>IF(ISERROR(SMALL($D3:$AD3,2)),0,MAX(SMALL($D3:$AD3,2),0))</f>
        <v>37</v>
      </c>
      <c r="AI3">
        <f>IF(ISERROR(SMALL($D3:$AD3,3)),0,MAX(SMALL($D3:$AD3,3),0))</f>
        <v>37</v>
      </c>
      <c r="AJ3">
        <f t="shared" ref="AJ3" si="0">+AF3-AG3-AH3-AI3</f>
        <v>240</v>
      </c>
    </row>
    <row r="4" spans="1:36" x14ac:dyDescent="0.25">
      <c r="A4">
        <v>2</v>
      </c>
      <c r="B4">
        <v>135</v>
      </c>
      <c r="C4" t="s">
        <v>108</v>
      </c>
      <c r="D4" s="3">
        <f>1+40+1</f>
        <v>42</v>
      </c>
      <c r="E4">
        <v>33</v>
      </c>
      <c r="F4" s="1">
        <f>35+1</f>
        <v>36</v>
      </c>
      <c r="G4" s="3">
        <f>1+40+1</f>
        <v>42</v>
      </c>
      <c r="H4" s="1">
        <f>40+1</f>
        <v>41</v>
      </c>
      <c r="I4">
        <v>40</v>
      </c>
      <c r="T4" s="5"/>
      <c r="U4" s="5"/>
      <c r="V4" s="5">
        <v>0</v>
      </c>
      <c r="W4" s="5">
        <v>0</v>
      </c>
      <c r="X4" s="5">
        <v>0</v>
      </c>
      <c r="AF4">
        <f t="shared" ref="AF4:AF12" si="1">SUM(D4:AD4)</f>
        <v>234</v>
      </c>
      <c r="AG4">
        <f t="shared" ref="AG4:AG12" si="2">IF(ISERROR(SMALL($D4:$AD4,1)),0,MAX(SMALL($D4:$AD4,1),0))</f>
        <v>0</v>
      </c>
      <c r="AH4">
        <f t="shared" ref="AH4:AH12" si="3">IF(ISERROR(SMALL($D4:$AD4,2)),0,MAX(SMALL($D4:$AD4,2),0))</f>
        <v>0</v>
      </c>
      <c r="AI4">
        <f t="shared" ref="AI4:AI12" si="4">IF(ISERROR(SMALL($D4:$AD4,3)),0,MAX(SMALL($D4:$AD4,3),0))</f>
        <v>0</v>
      </c>
      <c r="AJ4">
        <f t="shared" ref="AJ4:AJ12" si="5">+AF4-AG4-AH4-AI4</f>
        <v>234</v>
      </c>
    </row>
    <row r="5" spans="1:36" x14ac:dyDescent="0.25">
      <c r="A5">
        <v>3</v>
      </c>
      <c r="B5">
        <v>146</v>
      </c>
      <c r="C5" t="s">
        <v>74</v>
      </c>
      <c r="D5">
        <v>31</v>
      </c>
      <c r="E5">
        <v>30</v>
      </c>
      <c r="F5">
        <v>30</v>
      </c>
      <c r="G5">
        <v>0</v>
      </c>
      <c r="H5">
        <v>0</v>
      </c>
      <c r="I5">
        <v>0</v>
      </c>
      <c r="T5" s="5"/>
      <c r="U5" s="5"/>
      <c r="V5">
        <v>37</v>
      </c>
      <c r="W5">
        <v>37</v>
      </c>
      <c r="X5">
        <v>37</v>
      </c>
      <c r="AF5">
        <f t="shared" si="1"/>
        <v>202</v>
      </c>
      <c r="AG5">
        <f t="shared" si="2"/>
        <v>0</v>
      </c>
      <c r="AH5">
        <f t="shared" si="3"/>
        <v>0</v>
      </c>
      <c r="AI5">
        <f t="shared" si="4"/>
        <v>0</v>
      </c>
      <c r="AJ5">
        <f t="shared" si="5"/>
        <v>202</v>
      </c>
    </row>
    <row r="6" spans="1:36" x14ac:dyDescent="0.25">
      <c r="A6">
        <v>4</v>
      </c>
      <c r="B6">
        <v>114</v>
      </c>
      <c r="C6" t="s">
        <v>109</v>
      </c>
      <c r="D6">
        <v>30</v>
      </c>
      <c r="E6">
        <v>31</v>
      </c>
      <c r="F6">
        <v>31</v>
      </c>
      <c r="G6">
        <v>35</v>
      </c>
      <c r="H6">
        <v>35</v>
      </c>
      <c r="I6">
        <v>35</v>
      </c>
      <c r="T6" s="5"/>
      <c r="U6" s="5"/>
      <c r="V6" s="5">
        <v>0</v>
      </c>
      <c r="W6" s="5">
        <v>0</v>
      </c>
      <c r="X6" s="5">
        <v>0</v>
      </c>
      <c r="AF6">
        <f t="shared" si="1"/>
        <v>197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197</v>
      </c>
    </row>
    <row r="7" spans="1:36" x14ac:dyDescent="0.25">
      <c r="A7">
        <v>5</v>
      </c>
      <c r="B7">
        <v>155</v>
      </c>
      <c r="C7" t="s">
        <v>110</v>
      </c>
      <c r="D7">
        <v>35</v>
      </c>
      <c r="E7">
        <v>40</v>
      </c>
      <c r="F7">
        <v>33</v>
      </c>
      <c r="G7">
        <v>0</v>
      </c>
      <c r="H7">
        <v>0</v>
      </c>
      <c r="I7">
        <v>0</v>
      </c>
      <c r="T7" s="5"/>
      <c r="U7" s="5"/>
      <c r="V7" s="5">
        <v>0</v>
      </c>
      <c r="W7" s="5">
        <v>0</v>
      </c>
      <c r="X7" s="5">
        <v>0</v>
      </c>
      <c r="AF7">
        <f t="shared" si="1"/>
        <v>108</v>
      </c>
      <c r="AG7">
        <f t="shared" si="2"/>
        <v>0</v>
      </c>
      <c r="AH7">
        <f t="shared" si="3"/>
        <v>0</v>
      </c>
      <c r="AI7">
        <f t="shared" si="4"/>
        <v>0</v>
      </c>
      <c r="AJ7">
        <f t="shared" si="5"/>
        <v>108</v>
      </c>
    </row>
    <row r="8" spans="1:36" x14ac:dyDescent="0.25">
      <c r="A8">
        <v>6</v>
      </c>
      <c r="B8">
        <v>133</v>
      </c>
      <c r="C8" t="s">
        <v>111</v>
      </c>
      <c r="D8">
        <v>33</v>
      </c>
      <c r="E8">
        <v>35</v>
      </c>
      <c r="F8">
        <v>37</v>
      </c>
      <c r="G8">
        <v>0</v>
      </c>
      <c r="H8">
        <v>0</v>
      </c>
      <c r="I8">
        <v>0</v>
      </c>
      <c r="T8" s="5"/>
      <c r="U8" s="5"/>
      <c r="V8" s="5">
        <v>0</v>
      </c>
      <c r="W8" s="5">
        <v>0</v>
      </c>
      <c r="X8" s="5">
        <v>0</v>
      </c>
      <c r="AF8">
        <f t="shared" si="1"/>
        <v>105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105</v>
      </c>
    </row>
    <row r="9" spans="1:36" x14ac:dyDescent="0.25">
      <c r="A9">
        <v>7</v>
      </c>
      <c r="T9" s="5"/>
      <c r="U9" s="5"/>
      <c r="V9" s="5"/>
      <c r="AF9">
        <f t="shared" si="1"/>
        <v>0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0</v>
      </c>
    </row>
    <row r="10" spans="1:36" x14ac:dyDescent="0.25">
      <c r="A10">
        <v>8</v>
      </c>
      <c r="AF10">
        <f t="shared" si="1"/>
        <v>0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0</v>
      </c>
    </row>
    <row r="11" spans="1:36" x14ac:dyDescent="0.25">
      <c r="A11">
        <v>9</v>
      </c>
      <c r="AF11">
        <f t="shared" si="1"/>
        <v>0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0</v>
      </c>
    </row>
    <row r="12" spans="1:36" x14ac:dyDescent="0.25">
      <c r="A12">
        <v>10</v>
      </c>
      <c r="AF12">
        <f t="shared" si="1"/>
        <v>0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0</v>
      </c>
    </row>
    <row r="14" spans="1:36" x14ac:dyDescent="0.25">
      <c r="D14">
        <f>SUM(D2:D13)</f>
        <v>208</v>
      </c>
      <c r="E14">
        <f t="shared" ref="E14:AD14" si="6">SUM(E2:E13)</f>
        <v>207</v>
      </c>
      <c r="F14">
        <f t="shared" si="6"/>
        <v>207</v>
      </c>
      <c r="G14">
        <f t="shared" si="6"/>
        <v>114</v>
      </c>
      <c r="H14">
        <f t="shared" si="6"/>
        <v>113</v>
      </c>
      <c r="I14">
        <f t="shared" si="6"/>
        <v>113</v>
      </c>
      <c r="J14">
        <f t="shared" si="6"/>
        <v>0</v>
      </c>
      <c r="K14">
        <f t="shared" si="6"/>
        <v>0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>
        <f t="shared" si="6"/>
        <v>0</v>
      </c>
      <c r="R14">
        <f t="shared" si="6"/>
        <v>0</v>
      </c>
      <c r="S14">
        <f t="shared" si="6"/>
        <v>0</v>
      </c>
      <c r="T14">
        <f t="shared" si="6"/>
        <v>0</v>
      </c>
      <c r="U14">
        <f t="shared" si="6"/>
        <v>0</v>
      </c>
      <c r="V14">
        <f t="shared" si="6"/>
        <v>79</v>
      </c>
      <c r="W14">
        <f t="shared" si="6"/>
        <v>78</v>
      </c>
      <c r="X14">
        <f t="shared" si="6"/>
        <v>78</v>
      </c>
      <c r="Y14">
        <f t="shared" si="6"/>
        <v>0</v>
      </c>
      <c r="Z14">
        <f t="shared" si="6"/>
        <v>0</v>
      </c>
      <c r="AA14">
        <f t="shared" si="6"/>
        <v>0</v>
      </c>
      <c r="AB14">
        <f t="shared" si="6"/>
        <v>0</v>
      </c>
      <c r="AC14">
        <f t="shared" si="6"/>
        <v>0</v>
      </c>
      <c r="AD14">
        <f t="shared" si="6"/>
        <v>0</v>
      </c>
    </row>
    <row r="28" spans="20:22" x14ac:dyDescent="0.25">
      <c r="T28" s="5"/>
      <c r="U28" s="5"/>
      <c r="V28" s="5"/>
    </row>
    <row r="33" spans="1:2" x14ac:dyDescent="0.25">
      <c r="A33" s="2"/>
      <c r="B33" t="s">
        <v>17</v>
      </c>
    </row>
    <row r="34" spans="1:2" x14ac:dyDescent="0.25">
      <c r="A34" s="1"/>
      <c r="B34" t="s">
        <v>18</v>
      </c>
    </row>
    <row r="35" spans="1:2" x14ac:dyDescent="0.25">
      <c r="A35" s="3"/>
      <c r="B35" t="s">
        <v>19</v>
      </c>
    </row>
    <row r="36" spans="1:2" x14ac:dyDescent="0.25">
      <c r="A36" s="4"/>
      <c r="B36" t="s">
        <v>20</v>
      </c>
    </row>
    <row r="39" spans="1:2" x14ac:dyDescent="0.25">
      <c r="A39" t="s">
        <v>21</v>
      </c>
    </row>
  </sheetData>
  <sortState xmlns:xlrd2="http://schemas.microsoft.com/office/spreadsheetml/2017/richdata2" ref="B3:AF8">
    <sortCondition descending="1" ref="AF3:AF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42"/>
  <sheetViews>
    <sheetView zoomScale="75" zoomScaleNormal="75" workbookViewId="0">
      <selection activeCell="AF3" sqref="AF3:AJ3"/>
    </sheetView>
  </sheetViews>
  <sheetFormatPr defaultRowHeight="15" x14ac:dyDescent="0.25"/>
  <cols>
    <col min="1" max="1" width="6.85546875" customWidth="1"/>
    <col min="3" max="3" width="24.8554687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7</v>
      </c>
      <c r="C3" t="s">
        <v>61</v>
      </c>
      <c r="D3">
        <v>40</v>
      </c>
      <c r="E3" s="1">
        <f>40+1</f>
        <v>41</v>
      </c>
      <c r="F3">
        <v>40</v>
      </c>
      <c r="G3" s="3">
        <f>1+40+1</f>
        <v>42</v>
      </c>
      <c r="H3" s="1">
        <f>40+1</f>
        <v>41</v>
      </c>
      <c r="I3" s="1">
        <f>40+1</f>
        <v>41</v>
      </c>
      <c r="T3" s="5"/>
      <c r="U3" s="5"/>
      <c r="V3" s="2">
        <f>1+40</f>
        <v>41</v>
      </c>
      <c r="W3">
        <v>40</v>
      </c>
      <c r="X3" s="1">
        <f>37+1</f>
        <v>38</v>
      </c>
      <c r="AF3">
        <f t="shared" ref="AF3:AF14" si="0">SUM(D3:AD3)</f>
        <v>364</v>
      </c>
      <c r="AG3">
        <f>IF(ISERROR(SMALL($D3:$AD3,1)),0,MAX(SMALL($D3:$AD3,1),0))</f>
        <v>38</v>
      </c>
      <c r="AH3">
        <f>IF(ISERROR(SMALL($D3:$AD3,2)),0,MAX(SMALL($D3:$AD3,2),0))</f>
        <v>40</v>
      </c>
      <c r="AI3">
        <f>IF(ISERROR(SMALL($D3:$AD3,3)),0,MAX(SMALL($D3:$AD3,3),0))</f>
        <v>40</v>
      </c>
      <c r="AJ3">
        <f t="shared" ref="AJ3" si="1">+AF3-AG3-AH3-AI3</f>
        <v>246</v>
      </c>
    </row>
    <row r="4" spans="1:36" x14ac:dyDescent="0.25">
      <c r="A4">
        <v>2</v>
      </c>
      <c r="B4">
        <v>52</v>
      </c>
      <c r="C4" t="s">
        <v>62</v>
      </c>
      <c r="D4" s="3">
        <f>1+26+1</f>
        <v>28</v>
      </c>
      <c r="E4">
        <v>37</v>
      </c>
      <c r="F4" s="1">
        <f>37+1</f>
        <v>38</v>
      </c>
      <c r="G4">
        <v>35</v>
      </c>
      <c r="H4">
        <v>35</v>
      </c>
      <c r="I4">
        <v>33</v>
      </c>
      <c r="T4" s="5"/>
      <c r="U4" s="5"/>
      <c r="V4" s="1">
        <f>28+1</f>
        <v>29</v>
      </c>
      <c r="W4" s="1">
        <f>37+1</f>
        <v>38</v>
      </c>
      <c r="X4">
        <v>40</v>
      </c>
      <c r="AF4">
        <f t="shared" si="0"/>
        <v>313</v>
      </c>
      <c r="AG4">
        <f t="shared" ref="AG4:AG17" si="2">IF(ISERROR(SMALL($D4:$AD4,1)),0,MAX(SMALL($D4:$AD4,1),0))</f>
        <v>28</v>
      </c>
      <c r="AH4">
        <f t="shared" ref="AH4:AH17" si="3">IF(ISERROR(SMALL($D4:$AD4,2)),0,MAX(SMALL($D4:$AD4,2),0))</f>
        <v>29</v>
      </c>
      <c r="AI4">
        <f t="shared" ref="AI4:AI17" si="4">IF(ISERROR(SMALL($D4:$AD4,3)),0,MAX(SMALL($D4:$AD4,3),0))</f>
        <v>33</v>
      </c>
      <c r="AJ4">
        <f t="shared" ref="AJ4:AJ17" si="5">+AF4-AG4-AH4-AI4</f>
        <v>223</v>
      </c>
    </row>
    <row r="5" spans="1:36" x14ac:dyDescent="0.25">
      <c r="A5">
        <v>3</v>
      </c>
      <c r="B5">
        <v>98</v>
      </c>
      <c r="C5" t="s">
        <v>63</v>
      </c>
      <c r="D5">
        <v>35</v>
      </c>
      <c r="E5">
        <v>33</v>
      </c>
      <c r="F5">
        <v>35</v>
      </c>
      <c r="G5">
        <v>33</v>
      </c>
      <c r="H5">
        <v>33</v>
      </c>
      <c r="I5">
        <v>35</v>
      </c>
      <c r="T5" s="5"/>
      <c r="U5" s="5"/>
      <c r="V5">
        <v>37</v>
      </c>
      <c r="W5">
        <v>33</v>
      </c>
      <c r="X5">
        <v>35</v>
      </c>
      <c r="AF5">
        <f t="shared" si="0"/>
        <v>309</v>
      </c>
      <c r="AG5">
        <f t="shared" si="2"/>
        <v>33</v>
      </c>
      <c r="AH5">
        <f t="shared" si="3"/>
        <v>33</v>
      </c>
      <c r="AI5">
        <f t="shared" si="4"/>
        <v>33</v>
      </c>
      <c r="AJ5">
        <f t="shared" si="5"/>
        <v>210</v>
      </c>
    </row>
    <row r="6" spans="1:36" x14ac:dyDescent="0.25">
      <c r="A6">
        <v>4</v>
      </c>
      <c r="B6">
        <v>39</v>
      </c>
      <c r="C6" t="s">
        <v>64</v>
      </c>
      <c r="D6">
        <v>37</v>
      </c>
      <c r="E6">
        <v>35</v>
      </c>
      <c r="F6">
        <v>33</v>
      </c>
      <c r="G6">
        <v>31</v>
      </c>
      <c r="H6">
        <v>29</v>
      </c>
      <c r="I6">
        <v>30</v>
      </c>
      <c r="T6" s="5"/>
      <c r="U6" s="5"/>
      <c r="V6">
        <v>35</v>
      </c>
      <c r="W6">
        <v>35</v>
      </c>
      <c r="X6">
        <v>31</v>
      </c>
      <c r="AF6">
        <f t="shared" si="0"/>
        <v>296</v>
      </c>
      <c r="AG6">
        <f t="shared" si="2"/>
        <v>29</v>
      </c>
      <c r="AH6">
        <f t="shared" si="3"/>
        <v>30</v>
      </c>
      <c r="AI6">
        <f t="shared" si="4"/>
        <v>31</v>
      </c>
      <c r="AJ6">
        <f t="shared" si="5"/>
        <v>206</v>
      </c>
    </row>
    <row r="7" spans="1:36" x14ac:dyDescent="0.25">
      <c r="A7">
        <v>5</v>
      </c>
      <c r="B7">
        <v>22</v>
      </c>
      <c r="C7" t="s">
        <v>65</v>
      </c>
      <c r="D7">
        <v>33</v>
      </c>
      <c r="E7">
        <v>31</v>
      </c>
      <c r="F7">
        <v>30</v>
      </c>
      <c r="G7">
        <v>28</v>
      </c>
      <c r="H7">
        <v>30</v>
      </c>
      <c r="I7">
        <v>28</v>
      </c>
      <c r="T7" s="5"/>
      <c r="U7" s="5"/>
      <c r="V7">
        <v>33</v>
      </c>
      <c r="W7">
        <v>31</v>
      </c>
      <c r="X7">
        <v>33</v>
      </c>
      <c r="AF7">
        <f t="shared" si="0"/>
        <v>277</v>
      </c>
      <c r="AG7">
        <f t="shared" si="2"/>
        <v>28</v>
      </c>
      <c r="AH7">
        <f t="shared" si="3"/>
        <v>28</v>
      </c>
      <c r="AI7">
        <f t="shared" si="4"/>
        <v>30</v>
      </c>
      <c r="AJ7">
        <f t="shared" si="5"/>
        <v>191</v>
      </c>
    </row>
    <row r="8" spans="1:36" x14ac:dyDescent="0.25">
      <c r="A8">
        <v>6</v>
      </c>
      <c r="B8">
        <v>74</v>
      </c>
      <c r="C8" t="s">
        <v>66</v>
      </c>
      <c r="D8">
        <v>30</v>
      </c>
      <c r="E8">
        <v>29</v>
      </c>
      <c r="F8">
        <v>28</v>
      </c>
      <c r="G8">
        <v>27</v>
      </c>
      <c r="H8">
        <v>28</v>
      </c>
      <c r="I8">
        <v>27</v>
      </c>
      <c r="T8" s="5"/>
      <c r="U8" s="5"/>
      <c r="V8">
        <v>30</v>
      </c>
      <c r="W8">
        <v>30</v>
      </c>
      <c r="X8">
        <v>29</v>
      </c>
      <c r="AF8">
        <f t="shared" si="0"/>
        <v>258</v>
      </c>
      <c r="AG8">
        <f t="shared" si="2"/>
        <v>27</v>
      </c>
      <c r="AH8">
        <f t="shared" si="3"/>
        <v>27</v>
      </c>
      <c r="AI8">
        <f t="shared" si="4"/>
        <v>28</v>
      </c>
      <c r="AJ8">
        <f t="shared" si="5"/>
        <v>176</v>
      </c>
    </row>
    <row r="9" spans="1:36" x14ac:dyDescent="0.25">
      <c r="A9">
        <v>7</v>
      </c>
      <c r="B9">
        <v>17</v>
      </c>
      <c r="C9" t="s">
        <v>68</v>
      </c>
      <c r="D9">
        <v>28</v>
      </c>
      <c r="E9">
        <v>27</v>
      </c>
      <c r="F9">
        <v>27</v>
      </c>
      <c r="G9">
        <v>25</v>
      </c>
      <c r="H9">
        <v>25</v>
      </c>
      <c r="I9">
        <v>26</v>
      </c>
      <c r="V9">
        <v>29</v>
      </c>
      <c r="W9">
        <v>29</v>
      </c>
      <c r="X9" s="4" t="s">
        <v>20</v>
      </c>
      <c r="AF9">
        <f t="shared" si="0"/>
        <v>216</v>
      </c>
      <c r="AG9">
        <f t="shared" si="2"/>
        <v>25</v>
      </c>
      <c r="AH9">
        <f t="shared" si="3"/>
        <v>25</v>
      </c>
      <c r="AI9">
        <f t="shared" si="4"/>
        <v>26</v>
      </c>
      <c r="AJ9">
        <f t="shared" si="5"/>
        <v>140</v>
      </c>
    </row>
    <row r="10" spans="1:36" x14ac:dyDescent="0.25">
      <c r="A10">
        <v>8</v>
      </c>
      <c r="B10">
        <v>28</v>
      </c>
      <c r="C10" t="s">
        <v>112</v>
      </c>
      <c r="D10">
        <v>25</v>
      </c>
      <c r="E10">
        <v>30</v>
      </c>
      <c r="F10">
        <v>31</v>
      </c>
      <c r="G10">
        <v>37</v>
      </c>
      <c r="H10">
        <v>37</v>
      </c>
      <c r="I10">
        <v>37</v>
      </c>
      <c r="V10">
        <v>0</v>
      </c>
      <c r="W10">
        <v>0</v>
      </c>
      <c r="X10">
        <v>0</v>
      </c>
      <c r="AF10">
        <f t="shared" si="0"/>
        <v>197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197</v>
      </c>
    </row>
    <row r="11" spans="1:36" x14ac:dyDescent="0.25">
      <c r="A11">
        <v>9</v>
      </c>
      <c r="B11">
        <v>16</v>
      </c>
      <c r="C11" t="s">
        <v>67</v>
      </c>
      <c r="D11">
        <v>24</v>
      </c>
      <c r="E11">
        <v>0</v>
      </c>
      <c r="F11">
        <v>0</v>
      </c>
      <c r="G11">
        <v>26</v>
      </c>
      <c r="H11">
        <v>26</v>
      </c>
      <c r="I11">
        <v>25</v>
      </c>
      <c r="T11" s="5"/>
      <c r="U11" s="5"/>
      <c r="V11">
        <v>31</v>
      </c>
      <c r="W11">
        <v>28</v>
      </c>
      <c r="X11">
        <v>30</v>
      </c>
      <c r="AF11">
        <f t="shared" si="0"/>
        <v>190</v>
      </c>
      <c r="AG11">
        <f t="shared" si="2"/>
        <v>0</v>
      </c>
      <c r="AH11">
        <f t="shared" si="3"/>
        <v>0</v>
      </c>
      <c r="AI11">
        <f t="shared" si="4"/>
        <v>24</v>
      </c>
      <c r="AJ11">
        <f t="shared" si="5"/>
        <v>166</v>
      </c>
    </row>
    <row r="12" spans="1:36" x14ac:dyDescent="0.25">
      <c r="A12">
        <v>10</v>
      </c>
      <c r="B12">
        <v>14</v>
      </c>
      <c r="C12" t="s">
        <v>113</v>
      </c>
      <c r="D12">
        <v>31</v>
      </c>
      <c r="E12">
        <v>25</v>
      </c>
      <c r="F12">
        <v>29</v>
      </c>
      <c r="G12">
        <v>30</v>
      </c>
      <c r="H12">
        <v>27</v>
      </c>
      <c r="I12">
        <v>31</v>
      </c>
      <c r="V12">
        <v>0</v>
      </c>
      <c r="W12">
        <v>0</v>
      </c>
      <c r="X12">
        <v>0</v>
      </c>
      <c r="AF12">
        <f t="shared" si="0"/>
        <v>173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173</v>
      </c>
    </row>
    <row r="13" spans="1:36" x14ac:dyDescent="0.25">
      <c r="A13">
        <v>11</v>
      </c>
      <c r="B13">
        <v>24</v>
      </c>
      <c r="C13" t="s">
        <v>114</v>
      </c>
      <c r="D13">
        <v>29</v>
      </c>
      <c r="E13">
        <v>26</v>
      </c>
      <c r="F13">
        <v>25</v>
      </c>
      <c r="G13">
        <v>29</v>
      </c>
      <c r="H13">
        <v>31</v>
      </c>
      <c r="I13">
        <v>29</v>
      </c>
      <c r="V13">
        <v>0</v>
      </c>
      <c r="W13">
        <v>0</v>
      </c>
      <c r="X13">
        <v>0</v>
      </c>
      <c r="AF13">
        <f t="shared" si="0"/>
        <v>169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169</v>
      </c>
    </row>
    <row r="14" spans="1:36" x14ac:dyDescent="0.25">
      <c r="A14">
        <v>12</v>
      </c>
      <c r="B14">
        <v>3</v>
      </c>
      <c r="C14" t="s">
        <v>115</v>
      </c>
      <c r="D14">
        <v>27</v>
      </c>
      <c r="E14">
        <v>28</v>
      </c>
      <c r="F14">
        <v>26</v>
      </c>
      <c r="G14">
        <v>0</v>
      </c>
      <c r="H14">
        <v>0</v>
      </c>
      <c r="I14">
        <v>0</v>
      </c>
      <c r="V14">
        <v>0</v>
      </c>
      <c r="W14">
        <v>0</v>
      </c>
      <c r="X14">
        <v>0</v>
      </c>
      <c r="AF14">
        <f t="shared" si="0"/>
        <v>81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81</v>
      </c>
    </row>
    <row r="15" spans="1:36" x14ac:dyDescent="0.25">
      <c r="A15">
        <v>13</v>
      </c>
      <c r="AF15">
        <f t="shared" ref="AF15:AF17" si="6">SUM(D15:AD15)</f>
        <v>0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0</v>
      </c>
    </row>
    <row r="16" spans="1:36" x14ac:dyDescent="0.25">
      <c r="A16">
        <v>14</v>
      </c>
      <c r="AF16">
        <f t="shared" si="6"/>
        <v>0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0</v>
      </c>
    </row>
    <row r="17" spans="1:36" x14ac:dyDescent="0.25">
      <c r="A17">
        <v>15</v>
      </c>
      <c r="AF17">
        <f t="shared" si="6"/>
        <v>0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0</v>
      </c>
    </row>
    <row r="19" spans="1:36" x14ac:dyDescent="0.25">
      <c r="D19">
        <f t="shared" ref="D19:I19" si="7">SUM(D3:D18)</f>
        <v>367</v>
      </c>
      <c r="E19">
        <f t="shared" si="7"/>
        <v>342</v>
      </c>
      <c r="F19">
        <f t="shared" si="7"/>
        <v>342</v>
      </c>
      <c r="G19">
        <f t="shared" si="7"/>
        <v>343</v>
      </c>
      <c r="H19">
        <f t="shared" si="7"/>
        <v>342</v>
      </c>
      <c r="I19">
        <f t="shared" si="7"/>
        <v>342</v>
      </c>
      <c r="J19">
        <f t="shared" ref="J19:U19" si="8">SUM(J3:J18)</f>
        <v>0</v>
      </c>
      <c r="K19">
        <f t="shared" si="8"/>
        <v>0</v>
      </c>
      <c r="L19">
        <f t="shared" si="8"/>
        <v>0</v>
      </c>
      <c r="M19">
        <f t="shared" si="8"/>
        <v>0</v>
      </c>
      <c r="N19">
        <f t="shared" si="8"/>
        <v>0</v>
      </c>
      <c r="O19">
        <f t="shared" si="8"/>
        <v>0</v>
      </c>
      <c r="P19">
        <f t="shared" si="8"/>
        <v>0</v>
      </c>
      <c r="Q19">
        <f t="shared" si="8"/>
        <v>0</v>
      </c>
      <c r="R19">
        <f t="shared" si="8"/>
        <v>0</v>
      </c>
      <c r="S19">
        <f t="shared" si="8"/>
        <v>0</v>
      </c>
      <c r="T19">
        <f t="shared" si="8"/>
        <v>0</v>
      </c>
      <c r="U19">
        <f t="shared" si="8"/>
        <v>0</v>
      </c>
      <c r="V19">
        <f>SUM(V3:V18)</f>
        <v>265</v>
      </c>
      <c r="W19">
        <f t="shared" ref="W19:AD19" si="9">SUM(W3:W18)</f>
        <v>264</v>
      </c>
      <c r="X19">
        <f t="shared" si="9"/>
        <v>236</v>
      </c>
      <c r="Y19">
        <f t="shared" si="9"/>
        <v>0</v>
      </c>
      <c r="Z19">
        <f t="shared" si="9"/>
        <v>0</v>
      </c>
      <c r="AA19">
        <f t="shared" si="9"/>
        <v>0</v>
      </c>
      <c r="AB19">
        <f t="shared" si="9"/>
        <v>0</v>
      </c>
      <c r="AC19">
        <f t="shared" si="9"/>
        <v>0</v>
      </c>
      <c r="AD19">
        <f t="shared" si="9"/>
        <v>0</v>
      </c>
    </row>
    <row r="23" spans="1:36" x14ac:dyDescent="0.25">
      <c r="T23" s="5"/>
      <c r="U23" s="5"/>
      <c r="V23" s="5"/>
    </row>
    <row r="25" spans="1:36" x14ac:dyDescent="0.25">
      <c r="A25" s="6" t="s">
        <v>34</v>
      </c>
    </row>
    <row r="26" spans="1:36" x14ac:dyDescent="0.25">
      <c r="A26" s="6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5</v>
      </c>
      <c r="G26" s="6" t="s">
        <v>37</v>
      </c>
      <c r="H26" s="6" t="s">
        <v>38</v>
      </c>
      <c r="I26" s="6" t="s">
        <v>39</v>
      </c>
      <c r="J26" s="6" t="s">
        <v>22</v>
      </c>
      <c r="K26" s="6" t="s">
        <v>23</v>
      </c>
      <c r="L26" s="6" t="s">
        <v>24</v>
      </c>
      <c r="M26" s="6" t="s">
        <v>3</v>
      </c>
      <c r="N26" s="6" t="s">
        <v>4</v>
      </c>
      <c r="O26" s="6" t="s">
        <v>5</v>
      </c>
      <c r="P26" s="6" t="s">
        <v>25</v>
      </c>
      <c r="Q26" s="6" t="s">
        <v>26</v>
      </c>
      <c r="R26" s="6" t="s">
        <v>27</v>
      </c>
      <c r="S26" s="6" t="s">
        <v>9</v>
      </c>
      <c r="T26" s="6" t="s">
        <v>10</v>
      </c>
      <c r="U26" s="6" t="s">
        <v>11</v>
      </c>
      <c r="V26" s="6" t="s">
        <v>28</v>
      </c>
      <c r="W26" s="6" t="s">
        <v>29</v>
      </c>
      <c r="X26" s="6" t="s">
        <v>30</v>
      </c>
      <c r="Y26" s="6" t="s">
        <v>6</v>
      </c>
      <c r="Z26" s="6" t="s">
        <v>7</v>
      </c>
      <c r="AA26" s="6" t="s">
        <v>8</v>
      </c>
      <c r="AB26" s="6" t="s">
        <v>31</v>
      </c>
      <c r="AC26" s="6" t="s">
        <v>32</v>
      </c>
      <c r="AD26" s="6" t="s">
        <v>33</v>
      </c>
      <c r="AE26" s="6"/>
      <c r="AF26" s="6" t="s">
        <v>12</v>
      </c>
      <c r="AG26" s="6" t="s">
        <v>13</v>
      </c>
      <c r="AH26" s="6" t="s">
        <v>14</v>
      </c>
      <c r="AI26" s="6" t="s">
        <v>15</v>
      </c>
      <c r="AJ26" s="6" t="s">
        <v>16</v>
      </c>
    </row>
    <row r="28" spans="1:36" x14ac:dyDescent="0.25">
      <c r="A28">
        <v>1</v>
      </c>
      <c r="B28">
        <v>66</v>
      </c>
      <c r="C28" t="s">
        <v>69</v>
      </c>
      <c r="D28" s="3">
        <f>1+40+1</f>
        <v>42</v>
      </c>
      <c r="E28" s="1">
        <f>40+1</f>
        <v>41</v>
      </c>
      <c r="F28" s="1">
        <f>40+1</f>
        <v>41</v>
      </c>
      <c r="G28" s="3">
        <f>1+40+1</f>
        <v>42</v>
      </c>
      <c r="H28">
        <v>40</v>
      </c>
      <c r="I28">
        <v>40</v>
      </c>
      <c r="T28" s="5"/>
      <c r="U28" s="5"/>
      <c r="V28" s="3">
        <f>1+40+1</f>
        <v>42</v>
      </c>
      <c r="W28" s="1">
        <f>40+1</f>
        <v>41</v>
      </c>
      <c r="X28" s="1">
        <f>40+1</f>
        <v>41</v>
      </c>
      <c r="AF28">
        <f>SUM(D28:AD28)</f>
        <v>370</v>
      </c>
      <c r="AG28">
        <f>IF(ISERROR(SMALL($D28:$AD28,1)),0,MAX(SMALL($D28:$AD28,1),0))</f>
        <v>40</v>
      </c>
      <c r="AH28">
        <f>IF(ISERROR(SMALL($D28:$AD28,2)),0,MAX(SMALL($D28:$AD28,2),0))</f>
        <v>40</v>
      </c>
      <c r="AI28">
        <f>IF(ISERROR(SMALL($D28:$AD28,3)),0,MAX(SMALL($D28:$AD28,3),0))</f>
        <v>41</v>
      </c>
      <c r="AJ28">
        <f t="shared" ref="AJ28:AJ32" si="10">+AF28-AG28-AH28-AI28</f>
        <v>249</v>
      </c>
    </row>
    <row r="29" spans="1:36" x14ac:dyDescent="0.25">
      <c r="A29">
        <v>2</v>
      </c>
      <c r="B29">
        <v>21</v>
      </c>
      <c r="C29" t="s">
        <v>70</v>
      </c>
      <c r="D29">
        <v>35</v>
      </c>
      <c r="E29">
        <v>33</v>
      </c>
      <c r="F29">
        <v>37</v>
      </c>
      <c r="G29">
        <v>35</v>
      </c>
      <c r="H29">
        <v>35</v>
      </c>
      <c r="I29">
        <v>35</v>
      </c>
      <c r="T29" s="5"/>
      <c r="U29" s="5"/>
      <c r="V29">
        <v>35</v>
      </c>
      <c r="W29">
        <v>37</v>
      </c>
      <c r="X29">
        <v>37</v>
      </c>
      <c r="AF29">
        <f>SUM(D29:AD29)</f>
        <v>319</v>
      </c>
      <c r="AG29">
        <f>IF(ISERROR(SMALL($D29:$AD29,1)),0,MAX(SMALL($D29:$AD29,1),0))</f>
        <v>33</v>
      </c>
      <c r="AH29">
        <f>IF(ISERROR(SMALL($D29:$AD29,2)),0,MAX(SMALL($D29:$AD29,2),0))</f>
        <v>35</v>
      </c>
      <c r="AI29">
        <f>IF(ISERROR(SMALL($D29:$AD29,3)),0,MAX(SMALL($D29:$AD29,3),0))</f>
        <v>35</v>
      </c>
      <c r="AJ29">
        <f t="shared" si="10"/>
        <v>216</v>
      </c>
    </row>
    <row r="30" spans="1:36" x14ac:dyDescent="0.25">
      <c r="A30">
        <v>3</v>
      </c>
      <c r="B30">
        <v>99</v>
      </c>
      <c r="C30" t="s">
        <v>71</v>
      </c>
      <c r="D30">
        <v>37</v>
      </c>
      <c r="E30">
        <v>37</v>
      </c>
      <c r="F30">
        <v>35</v>
      </c>
      <c r="G30">
        <v>37</v>
      </c>
      <c r="H30" s="1">
        <f>37+1</f>
        <v>38</v>
      </c>
      <c r="I30" s="1">
        <f>37+1</f>
        <v>38</v>
      </c>
      <c r="T30" s="5"/>
      <c r="U30" s="5"/>
      <c r="V30">
        <v>37</v>
      </c>
      <c r="W30">
        <v>35</v>
      </c>
      <c r="X30">
        <v>35</v>
      </c>
      <c r="AF30">
        <f>SUM(D30:AD30)</f>
        <v>329</v>
      </c>
      <c r="AG30">
        <f>IF(ISERROR(SMALL($D30:$AD30,1)),0,MAX(SMALL($D30:$AD30,1),0))</f>
        <v>35</v>
      </c>
      <c r="AH30">
        <f>IF(ISERROR(SMALL($D30:$AD30,2)),0,MAX(SMALL($D30:$AD30,2),0))</f>
        <v>35</v>
      </c>
      <c r="AI30">
        <f>IF(ISERROR(SMALL($D30:$AD30,3)),0,MAX(SMALL($D30:$AD30,3),0))</f>
        <v>35</v>
      </c>
      <c r="AJ30">
        <f t="shared" si="10"/>
        <v>224</v>
      </c>
    </row>
    <row r="31" spans="1:36" x14ac:dyDescent="0.25">
      <c r="A31">
        <v>4</v>
      </c>
      <c r="B31">
        <v>12</v>
      </c>
      <c r="C31" t="s">
        <v>72</v>
      </c>
      <c r="D31">
        <v>33</v>
      </c>
      <c r="E31">
        <v>35</v>
      </c>
      <c r="F31">
        <v>33</v>
      </c>
      <c r="G31">
        <v>33</v>
      </c>
      <c r="H31">
        <v>33</v>
      </c>
      <c r="I31">
        <v>33</v>
      </c>
      <c r="T31" s="5"/>
      <c r="U31" s="5"/>
      <c r="V31">
        <v>33</v>
      </c>
      <c r="W31">
        <v>33</v>
      </c>
      <c r="X31">
        <v>33</v>
      </c>
      <c r="AF31">
        <f>SUM(D31:AD31)</f>
        <v>299</v>
      </c>
      <c r="AG31">
        <f>IF(ISERROR(SMALL($D31:$AD31,1)),0,MAX(SMALL($D31:$AD31,1),0))</f>
        <v>33</v>
      </c>
      <c r="AH31">
        <f>IF(ISERROR(SMALL($D31:$AD31,2)),0,MAX(SMALL($D31:$AD31,2),0))</f>
        <v>33</v>
      </c>
      <c r="AI31">
        <f>IF(ISERROR(SMALL($D31:$AD31,3)),0,MAX(SMALL($D31:$AD31,3),0))</f>
        <v>33</v>
      </c>
      <c r="AJ31">
        <f t="shared" si="10"/>
        <v>200</v>
      </c>
    </row>
    <row r="32" spans="1:36" x14ac:dyDescent="0.25">
      <c r="A32">
        <v>5</v>
      </c>
      <c r="T32" s="5"/>
      <c r="U32" s="5"/>
      <c r="AF32">
        <f t="shared" ref="AF32" si="11">SUM(D32:AD32)</f>
        <v>0</v>
      </c>
      <c r="AG32">
        <f t="shared" ref="AG32" si="12">IF(ISERROR(SMALL($D32:$AD32,1)),0,MAX(SMALL($D32:$AD32,1),0))</f>
        <v>0</v>
      </c>
      <c r="AH32">
        <f t="shared" ref="AH32" si="13">IF(ISERROR(SMALL($D32:$AD32,2)),0,MAX(SMALL($D32:$AD32,2),0))</f>
        <v>0</v>
      </c>
      <c r="AI32">
        <f t="shared" ref="AI32" si="14">IF(ISERROR(SMALL($D32:$AD32,3)),0,MAX(SMALL($D32:$AD32,3),0))</f>
        <v>0</v>
      </c>
      <c r="AJ32">
        <f t="shared" si="10"/>
        <v>0</v>
      </c>
    </row>
    <row r="34" spans="1:30" x14ac:dyDescent="0.25">
      <c r="D34">
        <f>SUM(D27:D33)</f>
        <v>147</v>
      </c>
      <c r="E34">
        <f t="shared" ref="E34:AD34" si="15">SUM(E27:E33)</f>
        <v>146</v>
      </c>
      <c r="F34">
        <f t="shared" si="15"/>
        <v>146</v>
      </c>
      <c r="G34">
        <f t="shared" si="15"/>
        <v>147</v>
      </c>
      <c r="H34">
        <f t="shared" si="15"/>
        <v>146</v>
      </c>
      <c r="I34">
        <f t="shared" si="15"/>
        <v>146</v>
      </c>
      <c r="J34">
        <f t="shared" si="15"/>
        <v>0</v>
      </c>
      <c r="K34">
        <f t="shared" si="15"/>
        <v>0</v>
      </c>
      <c r="L34">
        <f t="shared" si="15"/>
        <v>0</v>
      </c>
      <c r="M34">
        <f t="shared" si="15"/>
        <v>0</v>
      </c>
      <c r="N34">
        <f t="shared" si="15"/>
        <v>0</v>
      </c>
      <c r="O34">
        <f t="shared" si="15"/>
        <v>0</v>
      </c>
      <c r="P34">
        <f t="shared" si="15"/>
        <v>0</v>
      </c>
      <c r="Q34">
        <f t="shared" si="15"/>
        <v>0</v>
      </c>
      <c r="R34">
        <f t="shared" si="15"/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>
        <f t="shared" si="15"/>
        <v>147</v>
      </c>
      <c r="W34">
        <f t="shared" si="15"/>
        <v>146</v>
      </c>
      <c r="X34">
        <f t="shared" si="15"/>
        <v>146</v>
      </c>
      <c r="Y34">
        <f t="shared" si="15"/>
        <v>0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</row>
    <row r="36" spans="1:30" x14ac:dyDescent="0.25">
      <c r="A36" s="2"/>
      <c r="B36" t="s">
        <v>17</v>
      </c>
    </row>
    <row r="37" spans="1:30" x14ac:dyDescent="0.25">
      <c r="A37" s="1"/>
      <c r="B37" t="s">
        <v>18</v>
      </c>
    </row>
    <row r="38" spans="1:30" x14ac:dyDescent="0.25">
      <c r="A38" s="3"/>
      <c r="B38" t="s">
        <v>19</v>
      </c>
    </row>
    <row r="39" spans="1:30" x14ac:dyDescent="0.25">
      <c r="A39" s="4"/>
      <c r="B39" t="s">
        <v>20</v>
      </c>
    </row>
    <row r="42" spans="1:30" x14ac:dyDescent="0.25">
      <c r="A42" t="s">
        <v>21</v>
      </c>
    </row>
  </sheetData>
  <sortState xmlns:xlrd2="http://schemas.microsoft.com/office/spreadsheetml/2017/richdata2" ref="B3:AF14">
    <sortCondition descending="1" ref="AF3:AF14"/>
  </sortState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44"/>
  <sheetViews>
    <sheetView zoomScale="75" zoomScaleNormal="75" workbookViewId="0">
      <selection activeCell="AF3" sqref="AF3:AJ3"/>
    </sheetView>
  </sheetViews>
  <sheetFormatPr defaultRowHeight="15" x14ac:dyDescent="0.25"/>
  <cols>
    <col min="1" max="1" width="6.85546875" customWidth="1"/>
    <col min="3" max="3" width="24.28515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107</v>
      </c>
      <c r="C3" t="s">
        <v>56</v>
      </c>
      <c r="D3">
        <v>37</v>
      </c>
      <c r="E3">
        <v>30</v>
      </c>
      <c r="F3">
        <v>30</v>
      </c>
      <c r="G3">
        <v>33</v>
      </c>
      <c r="H3">
        <v>35</v>
      </c>
      <c r="I3">
        <v>31</v>
      </c>
      <c r="T3" s="5"/>
      <c r="U3" s="5"/>
      <c r="V3" s="3">
        <f>1+50+1</f>
        <v>52</v>
      </c>
      <c r="W3" s="1">
        <f>50+1</f>
        <v>51</v>
      </c>
      <c r="X3" s="1">
        <f>50+1</f>
        <v>51</v>
      </c>
      <c r="AF3">
        <f t="shared" ref="AF3:AF13" si="0">SUM(D3:AD3)</f>
        <v>350</v>
      </c>
      <c r="AG3">
        <f>IF(ISERROR(SMALL($D3:$AD3,1)),0,MAX(SMALL($D3:$AD3,1),0))</f>
        <v>30</v>
      </c>
      <c r="AH3">
        <f>IF(ISERROR(SMALL($D3:$AD3,2)),0,MAX(SMALL($D3:$AD3,2),0))</f>
        <v>30</v>
      </c>
      <c r="AI3">
        <f>IF(ISERROR(SMALL($D3:$AD3,3)),0,MAX(SMALL($D3:$AD3,3),0))</f>
        <v>31</v>
      </c>
      <c r="AJ3">
        <f t="shared" ref="AJ3" si="1">+AF3-AG3-AH3-AI3</f>
        <v>259</v>
      </c>
    </row>
    <row r="4" spans="1:36" x14ac:dyDescent="0.25">
      <c r="A4">
        <v>2</v>
      </c>
      <c r="B4">
        <v>124</v>
      </c>
      <c r="C4" t="s">
        <v>57</v>
      </c>
      <c r="D4">
        <v>29</v>
      </c>
      <c r="E4">
        <v>29</v>
      </c>
      <c r="F4">
        <v>27</v>
      </c>
      <c r="G4">
        <v>35</v>
      </c>
      <c r="H4">
        <v>33</v>
      </c>
      <c r="I4">
        <v>35</v>
      </c>
      <c r="T4" s="5"/>
      <c r="U4" s="5"/>
      <c r="V4">
        <v>47</v>
      </c>
      <c r="W4">
        <v>47</v>
      </c>
      <c r="X4">
        <v>47</v>
      </c>
      <c r="AF4">
        <f t="shared" si="0"/>
        <v>329</v>
      </c>
      <c r="AG4">
        <f t="shared" ref="AG4:AG17" si="2">IF(ISERROR(SMALL($D4:$AD4,1)),0,MAX(SMALL($D4:$AD4,1),0))</f>
        <v>27</v>
      </c>
      <c r="AH4">
        <f t="shared" ref="AH4:AH17" si="3">IF(ISERROR(SMALL($D4:$AD4,2)),0,MAX(SMALL($D4:$AD4,2),0))</f>
        <v>29</v>
      </c>
      <c r="AI4">
        <f t="shared" ref="AI4:AI17" si="4">IF(ISERROR(SMALL($D4:$AD4,3)),0,MAX(SMALL($D4:$AD4,3),0))</f>
        <v>29</v>
      </c>
      <c r="AJ4">
        <f t="shared" ref="AJ4:AJ17" si="5">+AF4-AG4-AH4-AI4</f>
        <v>244</v>
      </c>
    </row>
    <row r="5" spans="1:36" x14ac:dyDescent="0.25">
      <c r="A5">
        <v>3</v>
      </c>
      <c r="B5">
        <v>171</v>
      </c>
      <c r="C5" t="s">
        <v>58</v>
      </c>
      <c r="D5">
        <v>35</v>
      </c>
      <c r="E5">
        <v>27</v>
      </c>
      <c r="F5">
        <v>35</v>
      </c>
      <c r="G5">
        <v>30</v>
      </c>
      <c r="H5">
        <v>31</v>
      </c>
      <c r="I5">
        <v>28</v>
      </c>
      <c r="T5" s="5"/>
      <c r="U5" s="5"/>
      <c r="V5">
        <v>45</v>
      </c>
      <c r="W5">
        <v>45</v>
      </c>
      <c r="X5">
        <v>45</v>
      </c>
      <c r="AF5">
        <f t="shared" si="0"/>
        <v>321</v>
      </c>
      <c r="AG5">
        <f t="shared" si="2"/>
        <v>27</v>
      </c>
      <c r="AH5">
        <f t="shared" si="3"/>
        <v>28</v>
      </c>
      <c r="AI5">
        <f t="shared" si="4"/>
        <v>30</v>
      </c>
      <c r="AJ5">
        <f t="shared" si="5"/>
        <v>236</v>
      </c>
    </row>
    <row r="6" spans="1:36" x14ac:dyDescent="0.25">
      <c r="A6">
        <v>4</v>
      </c>
      <c r="B6">
        <v>177</v>
      </c>
      <c r="C6" t="s">
        <v>59</v>
      </c>
      <c r="D6">
        <v>27</v>
      </c>
      <c r="E6">
        <v>28</v>
      </c>
      <c r="F6">
        <v>29</v>
      </c>
      <c r="G6">
        <v>29</v>
      </c>
      <c r="H6">
        <v>29</v>
      </c>
      <c r="I6">
        <v>30</v>
      </c>
      <c r="T6" s="5"/>
      <c r="U6" s="5"/>
      <c r="V6">
        <v>43</v>
      </c>
      <c r="W6">
        <v>43</v>
      </c>
      <c r="X6">
        <v>43</v>
      </c>
      <c r="AF6">
        <f t="shared" si="0"/>
        <v>301</v>
      </c>
      <c r="AG6">
        <f t="shared" si="2"/>
        <v>27</v>
      </c>
      <c r="AH6">
        <f t="shared" si="3"/>
        <v>28</v>
      </c>
      <c r="AI6">
        <f t="shared" si="4"/>
        <v>29</v>
      </c>
      <c r="AJ6">
        <f t="shared" si="5"/>
        <v>217</v>
      </c>
    </row>
    <row r="7" spans="1:36" x14ac:dyDescent="0.25">
      <c r="A7">
        <v>5</v>
      </c>
      <c r="B7">
        <v>105</v>
      </c>
      <c r="C7" t="s">
        <v>60</v>
      </c>
      <c r="D7">
        <v>26</v>
      </c>
      <c r="E7">
        <v>26</v>
      </c>
      <c r="F7">
        <v>26</v>
      </c>
      <c r="G7">
        <v>28</v>
      </c>
      <c r="H7">
        <v>28</v>
      </c>
      <c r="I7">
        <v>29</v>
      </c>
      <c r="T7" s="5"/>
      <c r="U7" s="5"/>
      <c r="V7">
        <v>41</v>
      </c>
      <c r="W7">
        <v>41</v>
      </c>
      <c r="X7">
        <v>41</v>
      </c>
      <c r="AF7">
        <f t="shared" si="0"/>
        <v>286</v>
      </c>
      <c r="AG7">
        <f t="shared" si="2"/>
        <v>26</v>
      </c>
      <c r="AH7">
        <f t="shared" si="3"/>
        <v>26</v>
      </c>
      <c r="AI7">
        <f t="shared" si="4"/>
        <v>26</v>
      </c>
      <c r="AJ7">
        <f t="shared" si="5"/>
        <v>208</v>
      </c>
    </row>
    <row r="8" spans="1:36" x14ac:dyDescent="0.25">
      <c r="A8">
        <v>6</v>
      </c>
      <c r="B8">
        <v>116</v>
      </c>
      <c r="C8" t="s">
        <v>116</v>
      </c>
      <c r="D8">
        <v>40</v>
      </c>
      <c r="E8" s="1">
        <f>37+1</f>
        <v>38</v>
      </c>
      <c r="F8">
        <v>37</v>
      </c>
      <c r="G8">
        <v>40</v>
      </c>
      <c r="H8" s="1">
        <f>40+1</f>
        <v>41</v>
      </c>
      <c r="I8" s="1">
        <f>37+1</f>
        <v>38</v>
      </c>
      <c r="T8" s="5"/>
      <c r="U8" s="5"/>
      <c r="V8" s="5">
        <v>0</v>
      </c>
      <c r="W8" s="5">
        <v>0</v>
      </c>
      <c r="X8" s="5">
        <v>0</v>
      </c>
      <c r="AF8">
        <f t="shared" si="0"/>
        <v>234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234</v>
      </c>
    </row>
    <row r="9" spans="1:36" x14ac:dyDescent="0.25">
      <c r="A9">
        <v>7</v>
      </c>
      <c r="B9">
        <v>131</v>
      </c>
      <c r="C9" t="s">
        <v>117</v>
      </c>
      <c r="D9">
        <v>31</v>
      </c>
      <c r="E9">
        <v>40</v>
      </c>
      <c r="F9">
        <v>28</v>
      </c>
      <c r="G9" s="3">
        <f>1+37+1</f>
        <v>39</v>
      </c>
      <c r="H9">
        <v>37</v>
      </c>
      <c r="I9">
        <v>40</v>
      </c>
      <c r="T9" s="5"/>
      <c r="U9" s="5"/>
      <c r="V9" s="5">
        <v>0</v>
      </c>
      <c r="W9" s="5">
        <v>0</v>
      </c>
      <c r="X9" s="5">
        <v>0</v>
      </c>
      <c r="AF9">
        <f t="shared" si="0"/>
        <v>215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215</v>
      </c>
    </row>
    <row r="10" spans="1:36" x14ac:dyDescent="0.25">
      <c r="A10">
        <v>8</v>
      </c>
      <c r="B10">
        <v>191</v>
      </c>
      <c r="C10" t="s">
        <v>118</v>
      </c>
      <c r="D10" s="3">
        <f>1+33+1</f>
        <v>35</v>
      </c>
      <c r="E10">
        <v>35</v>
      </c>
      <c r="F10" s="1">
        <f>40+1</f>
        <v>41</v>
      </c>
      <c r="G10">
        <v>0</v>
      </c>
      <c r="H10">
        <v>0</v>
      </c>
      <c r="I10">
        <v>0</v>
      </c>
      <c r="V10">
        <v>0</v>
      </c>
      <c r="W10">
        <v>0</v>
      </c>
      <c r="X10">
        <v>0</v>
      </c>
      <c r="AF10">
        <f t="shared" si="0"/>
        <v>111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111</v>
      </c>
    </row>
    <row r="11" spans="1:36" x14ac:dyDescent="0.25">
      <c r="A11">
        <v>9</v>
      </c>
      <c r="B11">
        <v>165</v>
      </c>
      <c r="C11" t="s">
        <v>119</v>
      </c>
      <c r="D11">
        <v>30</v>
      </c>
      <c r="E11">
        <v>33</v>
      </c>
      <c r="F11">
        <v>31</v>
      </c>
      <c r="G11">
        <v>0</v>
      </c>
      <c r="H11">
        <v>0</v>
      </c>
      <c r="I11">
        <v>0</v>
      </c>
      <c r="V11">
        <v>0</v>
      </c>
      <c r="W11">
        <v>0</v>
      </c>
      <c r="X11">
        <v>0</v>
      </c>
      <c r="AF11">
        <f t="shared" si="0"/>
        <v>94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94</v>
      </c>
    </row>
    <row r="12" spans="1:36" x14ac:dyDescent="0.25">
      <c r="A12">
        <v>10</v>
      </c>
      <c r="B12">
        <v>164</v>
      </c>
      <c r="C12" t="s">
        <v>120</v>
      </c>
      <c r="D12">
        <v>0</v>
      </c>
      <c r="E12">
        <v>0</v>
      </c>
      <c r="F12">
        <v>0</v>
      </c>
      <c r="G12">
        <v>31</v>
      </c>
      <c r="H12">
        <v>30</v>
      </c>
      <c r="I12">
        <v>33</v>
      </c>
      <c r="V12">
        <v>0</v>
      </c>
      <c r="W12">
        <v>0</v>
      </c>
      <c r="X12">
        <v>0</v>
      </c>
      <c r="AF12">
        <f t="shared" si="0"/>
        <v>94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94</v>
      </c>
    </row>
    <row r="13" spans="1:36" x14ac:dyDescent="0.25">
      <c r="A13">
        <v>11</v>
      </c>
      <c r="B13">
        <v>166</v>
      </c>
      <c r="C13" t="s">
        <v>121</v>
      </c>
      <c r="D13">
        <v>28</v>
      </c>
      <c r="E13">
        <v>31</v>
      </c>
      <c r="F13">
        <v>33</v>
      </c>
      <c r="G13">
        <v>0</v>
      </c>
      <c r="H13">
        <v>0</v>
      </c>
      <c r="I13">
        <v>0</v>
      </c>
      <c r="V13">
        <v>0</v>
      </c>
      <c r="W13">
        <v>0</v>
      </c>
      <c r="X13">
        <v>0</v>
      </c>
      <c r="AF13">
        <f t="shared" si="0"/>
        <v>92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92</v>
      </c>
    </row>
    <row r="14" spans="1:36" x14ac:dyDescent="0.25">
      <c r="A14">
        <v>12</v>
      </c>
      <c r="AF14">
        <f t="shared" ref="AF14:AF17" si="6">SUM(D14:AD14)</f>
        <v>0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0</v>
      </c>
    </row>
    <row r="15" spans="1:36" x14ac:dyDescent="0.25">
      <c r="A15">
        <v>13</v>
      </c>
      <c r="AF15">
        <f t="shared" si="6"/>
        <v>0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0</v>
      </c>
    </row>
    <row r="16" spans="1:36" x14ac:dyDescent="0.25">
      <c r="A16">
        <v>14</v>
      </c>
      <c r="AF16">
        <f t="shared" si="6"/>
        <v>0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0</v>
      </c>
    </row>
    <row r="17" spans="1:36" x14ac:dyDescent="0.25">
      <c r="A17">
        <v>15</v>
      </c>
      <c r="AF17">
        <f t="shared" si="6"/>
        <v>0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0</v>
      </c>
    </row>
    <row r="19" spans="1:36" x14ac:dyDescent="0.25">
      <c r="D19">
        <f t="shared" ref="D19:I19" si="7">SUM(D3:D18)</f>
        <v>318</v>
      </c>
      <c r="E19">
        <f t="shared" si="7"/>
        <v>317</v>
      </c>
      <c r="F19">
        <f t="shared" si="7"/>
        <v>317</v>
      </c>
      <c r="G19">
        <f t="shared" si="7"/>
        <v>265</v>
      </c>
      <c r="H19">
        <f t="shared" si="7"/>
        <v>264</v>
      </c>
      <c r="I19">
        <f t="shared" si="7"/>
        <v>264</v>
      </c>
      <c r="J19">
        <f t="shared" ref="J19:U19" si="8">SUM(J3:J18)</f>
        <v>0</v>
      </c>
      <c r="K19">
        <f t="shared" si="8"/>
        <v>0</v>
      </c>
      <c r="L19">
        <f t="shared" si="8"/>
        <v>0</v>
      </c>
      <c r="M19">
        <f t="shared" si="8"/>
        <v>0</v>
      </c>
      <c r="N19">
        <f t="shared" si="8"/>
        <v>0</v>
      </c>
      <c r="O19">
        <f t="shared" si="8"/>
        <v>0</v>
      </c>
      <c r="P19">
        <f t="shared" si="8"/>
        <v>0</v>
      </c>
      <c r="Q19">
        <f t="shared" si="8"/>
        <v>0</v>
      </c>
      <c r="R19">
        <f t="shared" si="8"/>
        <v>0</v>
      </c>
      <c r="S19">
        <f t="shared" si="8"/>
        <v>0</v>
      </c>
      <c r="T19">
        <f t="shared" si="8"/>
        <v>0</v>
      </c>
      <c r="U19">
        <f t="shared" si="8"/>
        <v>0</v>
      </c>
      <c r="V19">
        <f>SUM(V3:V18)</f>
        <v>228</v>
      </c>
      <c r="W19">
        <f t="shared" ref="W19:AD19" si="9">SUM(W3:W18)</f>
        <v>227</v>
      </c>
      <c r="X19">
        <f t="shared" si="9"/>
        <v>227</v>
      </c>
      <c r="Y19">
        <f t="shared" si="9"/>
        <v>0</v>
      </c>
      <c r="Z19">
        <f t="shared" si="9"/>
        <v>0</v>
      </c>
      <c r="AA19">
        <f t="shared" si="9"/>
        <v>0</v>
      </c>
      <c r="AB19">
        <f t="shared" si="9"/>
        <v>0</v>
      </c>
      <c r="AC19">
        <f t="shared" si="9"/>
        <v>0</v>
      </c>
      <c r="AD19">
        <f t="shared" si="9"/>
        <v>0</v>
      </c>
    </row>
    <row r="23" spans="1:36" x14ac:dyDescent="0.25">
      <c r="A23" s="6" t="s">
        <v>36</v>
      </c>
      <c r="T23" s="5"/>
      <c r="U23" s="5"/>
      <c r="V23" s="5"/>
    </row>
    <row r="24" spans="1:36" x14ac:dyDescent="0.25">
      <c r="A24" s="6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37</v>
      </c>
      <c r="H24" s="6" t="s">
        <v>38</v>
      </c>
      <c r="I24" s="6" t="s">
        <v>39</v>
      </c>
      <c r="J24" s="6" t="s">
        <v>22</v>
      </c>
      <c r="K24" s="6" t="s">
        <v>23</v>
      </c>
      <c r="L24" s="6" t="s">
        <v>24</v>
      </c>
      <c r="M24" s="6" t="s">
        <v>3</v>
      </c>
      <c r="N24" s="6" t="s">
        <v>4</v>
      </c>
      <c r="O24" s="6" t="s">
        <v>5</v>
      </c>
      <c r="P24" s="6" t="s">
        <v>25</v>
      </c>
      <c r="Q24" s="6" t="s">
        <v>26</v>
      </c>
      <c r="R24" s="6" t="s">
        <v>27</v>
      </c>
      <c r="S24" s="6" t="s">
        <v>9</v>
      </c>
      <c r="T24" s="6" t="s">
        <v>10</v>
      </c>
      <c r="U24" s="6" t="s">
        <v>11</v>
      </c>
      <c r="V24" s="6" t="s">
        <v>28</v>
      </c>
      <c r="W24" s="6" t="s">
        <v>29</v>
      </c>
      <c r="X24" s="6" t="s">
        <v>30</v>
      </c>
      <c r="Y24" s="6" t="s">
        <v>6</v>
      </c>
      <c r="Z24" s="6" t="s">
        <v>7</v>
      </c>
      <c r="AA24" s="6" t="s">
        <v>8</v>
      </c>
      <c r="AB24" s="6" t="s">
        <v>31</v>
      </c>
      <c r="AC24" s="6" t="s">
        <v>32</v>
      </c>
      <c r="AD24" s="6" t="s">
        <v>33</v>
      </c>
      <c r="AE24" s="6"/>
      <c r="AF24" s="6" t="s">
        <v>12</v>
      </c>
      <c r="AG24" s="6" t="s">
        <v>13</v>
      </c>
      <c r="AH24" s="6" t="s">
        <v>14</v>
      </c>
      <c r="AI24" s="6" t="s">
        <v>15</v>
      </c>
      <c r="AJ24" s="6" t="s">
        <v>16</v>
      </c>
    </row>
    <row r="26" spans="1:36" x14ac:dyDescent="0.25">
      <c r="A26">
        <v>1</v>
      </c>
      <c r="B26">
        <v>124</v>
      </c>
      <c r="C26" t="s">
        <v>57</v>
      </c>
      <c r="D26">
        <v>35</v>
      </c>
      <c r="E26">
        <v>33</v>
      </c>
      <c r="F26">
        <v>31</v>
      </c>
      <c r="G26" s="3">
        <f>1+40+1</f>
        <v>42</v>
      </c>
      <c r="H26" s="1">
        <f>40+1</f>
        <v>41</v>
      </c>
      <c r="I26" s="1">
        <f>40+1</f>
        <v>41</v>
      </c>
      <c r="T26" s="5"/>
      <c r="U26" s="5"/>
      <c r="V26" s="3">
        <f>1+50+1</f>
        <v>52</v>
      </c>
      <c r="W26" s="1">
        <f>50+1</f>
        <v>51</v>
      </c>
      <c r="X26" s="1">
        <f>50+1</f>
        <v>51</v>
      </c>
      <c r="AF26">
        <f t="shared" ref="AF26:AF32" si="10">SUM(D26:AD26)</f>
        <v>377</v>
      </c>
      <c r="AG26">
        <f>IF(ISERROR(SMALL($D26:$AD26,1)),0,MAX(SMALL($D26:$AD26,1),0))</f>
        <v>31</v>
      </c>
      <c r="AH26">
        <f>IF(ISERROR(SMALL($D26:$AD26,2)),0,MAX(SMALL($D26:$AD26,2),0))</f>
        <v>33</v>
      </c>
      <c r="AI26">
        <f>IF(ISERROR(SMALL($D26:$AD26,3)),0,MAX(SMALL($D26:$AD26,3),0))</f>
        <v>35</v>
      </c>
      <c r="AJ26">
        <f t="shared" ref="AJ26" si="11">+AF26-AG26-AH26-AI26</f>
        <v>278</v>
      </c>
    </row>
    <row r="27" spans="1:36" x14ac:dyDescent="0.25">
      <c r="A27">
        <v>2</v>
      </c>
      <c r="B27">
        <v>177</v>
      </c>
      <c r="C27" t="s">
        <v>59</v>
      </c>
      <c r="D27">
        <v>31</v>
      </c>
      <c r="E27">
        <v>31</v>
      </c>
      <c r="F27">
        <v>33</v>
      </c>
      <c r="G27">
        <v>35</v>
      </c>
      <c r="H27">
        <v>35</v>
      </c>
      <c r="I27">
        <v>35</v>
      </c>
      <c r="T27" s="5"/>
      <c r="U27" s="5"/>
      <c r="V27">
        <v>47</v>
      </c>
      <c r="W27">
        <v>47</v>
      </c>
      <c r="X27">
        <v>47</v>
      </c>
      <c r="AF27">
        <f t="shared" si="10"/>
        <v>341</v>
      </c>
      <c r="AG27">
        <f t="shared" ref="AG27:AG32" si="12">IF(ISERROR(SMALL($D27:$AD27,1)),0,MAX(SMALL($D27:$AD27,1),0))</f>
        <v>31</v>
      </c>
      <c r="AH27">
        <f t="shared" ref="AH27:AH32" si="13">IF(ISERROR(SMALL($D27:$AD27,2)),0,MAX(SMALL($D27:$AD27,2),0))</f>
        <v>31</v>
      </c>
      <c r="AI27">
        <f t="shared" ref="AI27:AI32" si="14">IF(ISERROR(SMALL($D27:$AD27,3)),0,MAX(SMALL($D27:$AD27,3),0))</f>
        <v>33</v>
      </c>
      <c r="AJ27">
        <f t="shared" ref="AJ27:AJ32" si="15">+AF27-AG27-AH27-AI27</f>
        <v>246</v>
      </c>
    </row>
    <row r="28" spans="1:36" x14ac:dyDescent="0.25">
      <c r="A28">
        <v>3</v>
      </c>
      <c r="B28">
        <v>105</v>
      </c>
      <c r="C28" t="s">
        <v>60</v>
      </c>
      <c r="D28">
        <v>30</v>
      </c>
      <c r="E28">
        <v>30</v>
      </c>
      <c r="F28">
        <v>30</v>
      </c>
      <c r="G28">
        <v>33</v>
      </c>
      <c r="H28">
        <v>33</v>
      </c>
      <c r="I28">
        <v>33</v>
      </c>
      <c r="T28" s="5"/>
      <c r="U28" s="5"/>
      <c r="V28">
        <v>45</v>
      </c>
      <c r="W28">
        <v>45</v>
      </c>
      <c r="X28">
        <v>45</v>
      </c>
      <c r="AF28">
        <f t="shared" si="10"/>
        <v>324</v>
      </c>
      <c r="AG28">
        <f t="shared" si="12"/>
        <v>30</v>
      </c>
      <c r="AH28">
        <f t="shared" si="13"/>
        <v>30</v>
      </c>
      <c r="AI28">
        <f t="shared" si="14"/>
        <v>30</v>
      </c>
      <c r="AJ28">
        <f t="shared" si="15"/>
        <v>234</v>
      </c>
    </row>
    <row r="29" spans="1:36" x14ac:dyDescent="0.25">
      <c r="A29">
        <v>4</v>
      </c>
      <c r="B29">
        <v>191</v>
      </c>
      <c r="C29" t="s">
        <v>118</v>
      </c>
      <c r="D29" s="3">
        <f>1+40+1</f>
        <v>42</v>
      </c>
      <c r="E29" s="1">
        <f>40+1</f>
        <v>41</v>
      </c>
      <c r="F29" s="1">
        <f>40+1</f>
        <v>41</v>
      </c>
      <c r="G29">
        <v>0</v>
      </c>
      <c r="H29">
        <v>0</v>
      </c>
      <c r="I29">
        <v>0</v>
      </c>
      <c r="T29" s="5"/>
      <c r="U29" s="5"/>
      <c r="V29">
        <v>0</v>
      </c>
      <c r="W29">
        <v>0</v>
      </c>
      <c r="X29">
        <v>0</v>
      </c>
      <c r="AF29">
        <f t="shared" si="10"/>
        <v>124</v>
      </c>
      <c r="AG29">
        <f t="shared" si="12"/>
        <v>0</v>
      </c>
      <c r="AH29">
        <f t="shared" si="13"/>
        <v>0</v>
      </c>
      <c r="AI29">
        <f t="shared" si="14"/>
        <v>0</v>
      </c>
      <c r="AJ29">
        <f t="shared" si="15"/>
        <v>124</v>
      </c>
    </row>
    <row r="30" spans="1:36" x14ac:dyDescent="0.25">
      <c r="A30">
        <v>5</v>
      </c>
      <c r="B30">
        <v>164</v>
      </c>
      <c r="C30" t="s">
        <v>120</v>
      </c>
      <c r="D30">
        <v>0</v>
      </c>
      <c r="E30">
        <v>0</v>
      </c>
      <c r="F30">
        <v>0</v>
      </c>
      <c r="G30">
        <v>37</v>
      </c>
      <c r="H30">
        <v>37</v>
      </c>
      <c r="I30">
        <v>37</v>
      </c>
      <c r="T30" s="5"/>
      <c r="U30" s="5"/>
      <c r="V30">
        <v>0</v>
      </c>
      <c r="W30">
        <v>0</v>
      </c>
      <c r="X30">
        <v>0</v>
      </c>
      <c r="AF30">
        <f t="shared" si="10"/>
        <v>111</v>
      </c>
      <c r="AG30">
        <f t="shared" si="12"/>
        <v>0</v>
      </c>
      <c r="AH30">
        <f t="shared" si="13"/>
        <v>0</v>
      </c>
      <c r="AI30">
        <f t="shared" si="14"/>
        <v>0</v>
      </c>
      <c r="AJ30">
        <f t="shared" si="15"/>
        <v>111</v>
      </c>
    </row>
    <row r="31" spans="1:36" x14ac:dyDescent="0.25">
      <c r="A31">
        <v>6</v>
      </c>
      <c r="B31">
        <v>165</v>
      </c>
      <c r="C31" t="s">
        <v>119</v>
      </c>
      <c r="D31">
        <v>37</v>
      </c>
      <c r="E31">
        <v>37</v>
      </c>
      <c r="F31">
        <v>35</v>
      </c>
      <c r="G31">
        <v>0</v>
      </c>
      <c r="H31">
        <v>0</v>
      </c>
      <c r="I31">
        <v>0</v>
      </c>
      <c r="T31" s="5"/>
      <c r="U31" s="5"/>
      <c r="V31">
        <v>0</v>
      </c>
      <c r="W31">
        <v>0</v>
      </c>
      <c r="X31">
        <v>0</v>
      </c>
      <c r="AF31">
        <f t="shared" si="10"/>
        <v>109</v>
      </c>
      <c r="AG31">
        <f t="shared" si="12"/>
        <v>0</v>
      </c>
      <c r="AH31">
        <f t="shared" si="13"/>
        <v>0</v>
      </c>
      <c r="AI31">
        <f t="shared" si="14"/>
        <v>0</v>
      </c>
      <c r="AJ31">
        <f t="shared" si="15"/>
        <v>109</v>
      </c>
    </row>
    <row r="32" spans="1:36" x14ac:dyDescent="0.25">
      <c r="A32">
        <v>7</v>
      </c>
      <c r="B32">
        <v>166</v>
      </c>
      <c r="C32" t="s">
        <v>121</v>
      </c>
      <c r="D32">
        <v>33</v>
      </c>
      <c r="E32">
        <v>35</v>
      </c>
      <c r="F32">
        <v>37</v>
      </c>
      <c r="G32">
        <v>0</v>
      </c>
      <c r="H32">
        <v>0</v>
      </c>
      <c r="I32">
        <v>0</v>
      </c>
      <c r="T32" s="5"/>
      <c r="U32" s="5"/>
      <c r="V32">
        <v>0</v>
      </c>
      <c r="W32">
        <v>0</v>
      </c>
      <c r="X32">
        <v>0</v>
      </c>
      <c r="AF32">
        <f t="shared" si="10"/>
        <v>105</v>
      </c>
      <c r="AG32">
        <f t="shared" si="12"/>
        <v>0</v>
      </c>
      <c r="AH32">
        <f t="shared" si="13"/>
        <v>0</v>
      </c>
      <c r="AI32">
        <f t="shared" si="14"/>
        <v>0</v>
      </c>
      <c r="AJ32">
        <f t="shared" si="15"/>
        <v>105</v>
      </c>
    </row>
    <row r="33" spans="1:30" x14ac:dyDescent="0.25">
      <c r="T33" s="5"/>
      <c r="U33" s="5"/>
    </row>
    <row r="34" spans="1:30" x14ac:dyDescent="0.25">
      <c r="T34" s="5"/>
      <c r="U34" s="5"/>
      <c r="V34" s="5"/>
    </row>
    <row r="36" spans="1:30" x14ac:dyDescent="0.25">
      <c r="D36">
        <f>SUM(D25:D35)</f>
        <v>208</v>
      </c>
      <c r="E36">
        <f t="shared" ref="E36:AD36" si="16">SUM(E25:E35)</f>
        <v>207</v>
      </c>
      <c r="F36">
        <f t="shared" si="16"/>
        <v>207</v>
      </c>
      <c r="G36">
        <f t="shared" si="16"/>
        <v>147</v>
      </c>
      <c r="H36">
        <f t="shared" si="16"/>
        <v>146</v>
      </c>
      <c r="I36">
        <f t="shared" si="16"/>
        <v>146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144</v>
      </c>
      <c r="W36">
        <f t="shared" si="16"/>
        <v>143</v>
      </c>
      <c r="X36">
        <f t="shared" si="16"/>
        <v>143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</row>
    <row r="38" spans="1:30" x14ac:dyDescent="0.25">
      <c r="A38" s="2"/>
      <c r="B38" t="s">
        <v>17</v>
      </c>
    </row>
    <row r="39" spans="1:30" x14ac:dyDescent="0.25">
      <c r="A39" s="1"/>
      <c r="B39" t="s">
        <v>18</v>
      </c>
    </row>
    <row r="40" spans="1:30" x14ac:dyDescent="0.25">
      <c r="A40" s="3"/>
      <c r="B40" t="s">
        <v>19</v>
      </c>
    </row>
    <row r="41" spans="1:30" x14ac:dyDescent="0.25">
      <c r="A41" s="4"/>
      <c r="B41" t="s">
        <v>20</v>
      </c>
    </row>
    <row r="44" spans="1:30" x14ac:dyDescent="0.25">
      <c r="A44" t="s">
        <v>21</v>
      </c>
    </row>
  </sheetData>
  <sortState xmlns:xlrd2="http://schemas.microsoft.com/office/spreadsheetml/2017/richdata2" ref="B26:AF32">
    <sortCondition descending="1" ref="AF26:AF32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F5C1-5C8C-4438-AF31-1C7EF4BFFB72}">
  <dimension ref="A1:AJ56"/>
  <sheetViews>
    <sheetView topLeftCell="A10" zoomScale="75" zoomScaleNormal="75" workbookViewId="0">
      <selection activeCell="C23" sqref="C23"/>
    </sheetView>
  </sheetViews>
  <sheetFormatPr defaultRowHeight="15" x14ac:dyDescent="0.25"/>
  <cols>
    <col min="1" max="1" width="6.85546875" customWidth="1"/>
    <col min="3" max="3" width="27.140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219</v>
      </c>
      <c r="C3" t="s">
        <v>40</v>
      </c>
      <c r="D3">
        <v>29</v>
      </c>
      <c r="E3">
        <v>28</v>
      </c>
      <c r="F3">
        <v>33</v>
      </c>
      <c r="G3">
        <v>33</v>
      </c>
      <c r="H3">
        <v>31</v>
      </c>
      <c r="I3">
        <v>33</v>
      </c>
      <c r="T3" s="5"/>
      <c r="U3" s="5"/>
      <c r="V3" s="1">
        <f>45+1</f>
        <v>46</v>
      </c>
      <c r="W3">
        <v>45</v>
      </c>
      <c r="X3">
        <v>50</v>
      </c>
      <c r="AF3">
        <f t="shared" ref="AF3:AF25" si="0">SUM(D3:AD3)</f>
        <v>328</v>
      </c>
      <c r="AG3">
        <f>IF(ISERROR(SMALL($D3:$AD3,1)),0,MAX(SMALL($D3:$AD3,1),0))</f>
        <v>28</v>
      </c>
      <c r="AH3">
        <f>IF(ISERROR(SMALL($D3:$AD3,2)),0,MAX(SMALL($D3:$AD3,2),0))</f>
        <v>29</v>
      </c>
      <c r="AI3">
        <f>IF(ISERROR(SMALL($D3:$AD3,3)),0,MAX(SMALL($D3:$AD3,3),0))</f>
        <v>31</v>
      </c>
      <c r="AJ3">
        <f t="shared" ref="AJ3" si="1">+AF3-AG3-AH3-AI3</f>
        <v>240</v>
      </c>
    </row>
    <row r="4" spans="1:36" x14ac:dyDescent="0.25">
      <c r="A4">
        <v>2</v>
      </c>
      <c r="B4">
        <v>227</v>
      </c>
      <c r="C4" t="s">
        <v>43</v>
      </c>
      <c r="D4">
        <v>21</v>
      </c>
      <c r="E4">
        <v>31</v>
      </c>
      <c r="F4">
        <v>31</v>
      </c>
      <c r="G4">
        <v>30</v>
      </c>
      <c r="H4">
        <v>33</v>
      </c>
      <c r="I4">
        <v>31</v>
      </c>
      <c r="T4" s="5"/>
      <c r="U4" s="5"/>
      <c r="V4">
        <v>43</v>
      </c>
      <c r="W4" s="1">
        <f>43+1</f>
        <v>44</v>
      </c>
      <c r="X4" s="1">
        <f>47+1</f>
        <v>48</v>
      </c>
      <c r="AF4">
        <f t="shared" si="0"/>
        <v>312</v>
      </c>
      <c r="AG4">
        <f t="shared" ref="AG4:AG25" si="2">IF(ISERROR(SMALL($D4:$AD4,1)),0,MAX(SMALL($D4:$AD4,1),0))</f>
        <v>21</v>
      </c>
      <c r="AH4">
        <f t="shared" ref="AH4:AH25" si="3">IF(ISERROR(SMALL($D4:$AD4,2)),0,MAX(SMALL($D4:$AD4,2),0))</f>
        <v>30</v>
      </c>
      <c r="AI4">
        <f t="shared" ref="AI4:AI25" si="4">IF(ISERROR(SMALL($D4:$AD4,3)),0,MAX(SMALL($D4:$AD4,3),0))</f>
        <v>31</v>
      </c>
      <c r="AJ4">
        <f t="shared" ref="AJ4:AJ25" si="5">+AF4-AG4-AH4-AI4</f>
        <v>230</v>
      </c>
    </row>
    <row r="5" spans="1:36" x14ac:dyDescent="0.25">
      <c r="A5">
        <v>3</v>
      </c>
      <c r="B5">
        <v>234</v>
      </c>
      <c r="C5" t="s">
        <v>44</v>
      </c>
      <c r="D5">
        <v>27</v>
      </c>
      <c r="E5">
        <v>33</v>
      </c>
      <c r="F5">
        <v>27</v>
      </c>
      <c r="G5">
        <v>25</v>
      </c>
      <c r="H5">
        <v>28</v>
      </c>
      <c r="I5">
        <v>30</v>
      </c>
      <c r="T5" s="5"/>
      <c r="U5" s="5"/>
      <c r="V5">
        <v>41</v>
      </c>
      <c r="W5">
        <v>40</v>
      </c>
      <c r="X5">
        <v>45</v>
      </c>
      <c r="AF5">
        <f t="shared" si="0"/>
        <v>296</v>
      </c>
      <c r="AG5">
        <f t="shared" si="2"/>
        <v>25</v>
      </c>
      <c r="AH5">
        <f t="shared" si="3"/>
        <v>27</v>
      </c>
      <c r="AI5">
        <f t="shared" si="4"/>
        <v>27</v>
      </c>
      <c r="AJ5">
        <f t="shared" si="5"/>
        <v>217</v>
      </c>
    </row>
    <row r="6" spans="1:36" x14ac:dyDescent="0.25">
      <c r="A6">
        <v>4</v>
      </c>
      <c r="B6">
        <v>286</v>
      </c>
      <c r="C6" t="s">
        <v>42</v>
      </c>
      <c r="D6">
        <v>26</v>
      </c>
      <c r="E6">
        <v>25</v>
      </c>
      <c r="F6">
        <v>29</v>
      </c>
      <c r="G6">
        <v>27</v>
      </c>
      <c r="H6">
        <v>27</v>
      </c>
      <c r="I6">
        <v>24</v>
      </c>
      <c r="T6" s="5"/>
      <c r="U6" s="5"/>
      <c r="V6">
        <v>47</v>
      </c>
      <c r="W6">
        <v>47</v>
      </c>
      <c r="X6">
        <v>43</v>
      </c>
      <c r="AF6">
        <f t="shared" si="0"/>
        <v>295</v>
      </c>
      <c r="AG6">
        <f t="shared" si="2"/>
        <v>24</v>
      </c>
      <c r="AH6">
        <f t="shared" si="3"/>
        <v>25</v>
      </c>
      <c r="AI6">
        <f t="shared" si="4"/>
        <v>26</v>
      </c>
      <c r="AJ6">
        <f t="shared" si="5"/>
        <v>220</v>
      </c>
    </row>
    <row r="7" spans="1:36" x14ac:dyDescent="0.25">
      <c r="A7">
        <v>5</v>
      </c>
      <c r="B7">
        <v>224</v>
      </c>
      <c r="C7" t="s">
        <v>46</v>
      </c>
      <c r="D7">
        <v>24</v>
      </c>
      <c r="E7">
        <v>24</v>
      </c>
      <c r="F7">
        <v>24</v>
      </c>
      <c r="G7">
        <v>31</v>
      </c>
      <c r="H7">
        <v>29</v>
      </c>
      <c r="I7">
        <v>35</v>
      </c>
      <c r="T7" s="5"/>
      <c r="U7" s="5"/>
      <c r="V7">
        <v>39</v>
      </c>
      <c r="W7">
        <v>39</v>
      </c>
      <c r="X7">
        <v>41</v>
      </c>
      <c r="AF7">
        <f t="shared" si="0"/>
        <v>286</v>
      </c>
      <c r="AG7">
        <f t="shared" si="2"/>
        <v>24</v>
      </c>
      <c r="AH7">
        <f t="shared" si="3"/>
        <v>24</v>
      </c>
      <c r="AI7">
        <f t="shared" si="4"/>
        <v>24</v>
      </c>
      <c r="AJ7">
        <f t="shared" si="5"/>
        <v>214</v>
      </c>
    </row>
    <row r="8" spans="1:36" x14ac:dyDescent="0.25">
      <c r="A8">
        <v>6</v>
      </c>
      <c r="B8">
        <v>277</v>
      </c>
      <c r="C8" t="s">
        <v>41</v>
      </c>
      <c r="D8">
        <v>40</v>
      </c>
      <c r="E8">
        <v>0</v>
      </c>
      <c r="F8">
        <v>25</v>
      </c>
      <c r="G8">
        <v>21</v>
      </c>
      <c r="H8">
        <v>19</v>
      </c>
      <c r="I8">
        <v>21</v>
      </c>
      <c r="T8" s="5"/>
      <c r="U8" s="5"/>
      <c r="V8" s="2">
        <f>1+50</f>
        <v>51</v>
      </c>
      <c r="W8">
        <v>50</v>
      </c>
      <c r="X8">
        <v>37</v>
      </c>
      <c r="AF8">
        <f t="shared" si="0"/>
        <v>264</v>
      </c>
      <c r="AG8">
        <f t="shared" si="2"/>
        <v>0</v>
      </c>
      <c r="AH8">
        <f t="shared" si="3"/>
        <v>19</v>
      </c>
      <c r="AI8">
        <f t="shared" si="4"/>
        <v>21</v>
      </c>
      <c r="AJ8">
        <f t="shared" si="5"/>
        <v>224</v>
      </c>
    </row>
    <row r="9" spans="1:36" x14ac:dyDescent="0.25">
      <c r="A9">
        <v>7</v>
      </c>
      <c r="B9">
        <v>210</v>
      </c>
      <c r="C9" t="s">
        <v>45</v>
      </c>
      <c r="D9">
        <v>31</v>
      </c>
      <c r="E9">
        <v>30</v>
      </c>
      <c r="F9">
        <v>30</v>
      </c>
      <c r="G9" s="4" t="s">
        <v>20</v>
      </c>
      <c r="H9">
        <v>26</v>
      </c>
      <c r="I9">
        <v>22</v>
      </c>
      <c r="T9" s="5"/>
      <c r="U9" s="5"/>
      <c r="V9">
        <v>40</v>
      </c>
      <c r="W9">
        <v>41</v>
      </c>
      <c r="X9">
        <v>39</v>
      </c>
      <c r="AF9">
        <f t="shared" si="0"/>
        <v>259</v>
      </c>
      <c r="AG9">
        <f t="shared" si="2"/>
        <v>22</v>
      </c>
      <c r="AH9">
        <f t="shared" si="3"/>
        <v>26</v>
      </c>
      <c r="AI9">
        <f t="shared" si="4"/>
        <v>30</v>
      </c>
      <c r="AJ9">
        <f t="shared" si="5"/>
        <v>181</v>
      </c>
    </row>
    <row r="10" spans="1:36" x14ac:dyDescent="0.25">
      <c r="A10">
        <v>8</v>
      </c>
      <c r="B10">
        <v>204</v>
      </c>
      <c r="C10" t="s">
        <v>122</v>
      </c>
      <c r="D10">
        <v>35</v>
      </c>
      <c r="E10">
        <v>35</v>
      </c>
      <c r="F10">
        <v>37</v>
      </c>
      <c r="G10" s="2">
        <f>1+35+1</f>
        <v>37</v>
      </c>
      <c r="H10" s="1">
        <f>40+1</f>
        <v>41</v>
      </c>
      <c r="I10" s="1">
        <f>40+1</f>
        <v>41</v>
      </c>
      <c r="V10">
        <v>0</v>
      </c>
      <c r="W10">
        <v>0</v>
      </c>
      <c r="X10">
        <v>0</v>
      </c>
      <c r="AF10">
        <f t="shared" si="0"/>
        <v>226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226</v>
      </c>
    </row>
    <row r="11" spans="1:36" x14ac:dyDescent="0.25">
      <c r="A11">
        <v>9</v>
      </c>
      <c r="B11">
        <v>212</v>
      </c>
      <c r="C11" t="s">
        <v>123</v>
      </c>
      <c r="D11" s="3">
        <f>1+37+1</f>
        <v>39</v>
      </c>
      <c r="E11">
        <v>40</v>
      </c>
      <c r="F11" s="1">
        <f>35+1</f>
        <v>36</v>
      </c>
      <c r="G11">
        <v>40</v>
      </c>
      <c r="H11">
        <v>37</v>
      </c>
      <c r="I11">
        <v>28</v>
      </c>
      <c r="V11">
        <v>0</v>
      </c>
      <c r="W11">
        <v>0</v>
      </c>
      <c r="X11">
        <v>0</v>
      </c>
      <c r="AF11">
        <f t="shared" si="0"/>
        <v>220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220</v>
      </c>
    </row>
    <row r="12" spans="1:36" x14ac:dyDescent="0.25">
      <c r="A12">
        <v>10</v>
      </c>
      <c r="B12">
        <v>220</v>
      </c>
      <c r="C12" t="s">
        <v>47</v>
      </c>
      <c r="D12">
        <v>28</v>
      </c>
      <c r="E12">
        <v>19</v>
      </c>
      <c r="F12">
        <v>26</v>
      </c>
      <c r="G12">
        <v>0</v>
      </c>
      <c r="H12">
        <v>0</v>
      </c>
      <c r="I12">
        <v>0</v>
      </c>
      <c r="V12">
        <v>38</v>
      </c>
      <c r="W12">
        <v>38</v>
      </c>
      <c r="X12">
        <v>40</v>
      </c>
      <c r="AF12">
        <f t="shared" si="0"/>
        <v>189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189</v>
      </c>
    </row>
    <row r="13" spans="1:36" x14ac:dyDescent="0.25">
      <c r="A13">
        <v>11</v>
      </c>
      <c r="B13">
        <v>242</v>
      </c>
      <c r="C13" t="s">
        <v>165</v>
      </c>
      <c r="D13">
        <v>33</v>
      </c>
      <c r="E13">
        <v>37</v>
      </c>
      <c r="F13">
        <v>40</v>
      </c>
      <c r="G13">
        <v>28</v>
      </c>
      <c r="H13">
        <v>24</v>
      </c>
      <c r="I13">
        <v>20</v>
      </c>
      <c r="V13">
        <v>0</v>
      </c>
      <c r="W13">
        <v>0</v>
      </c>
      <c r="X13">
        <v>0</v>
      </c>
      <c r="AF13">
        <f t="shared" si="0"/>
        <v>182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182</v>
      </c>
    </row>
    <row r="14" spans="1:36" x14ac:dyDescent="0.25">
      <c r="A14">
        <v>12</v>
      </c>
      <c r="B14">
        <v>235</v>
      </c>
      <c r="C14" t="s">
        <v>124</v>
      </c>
      <c r="D14">
        <v>23</v>
      </c>
      <c r="E14">
        <v>20</v>
      </c>
      <c r="F14">
        <v>22</v>
      </c>
      <c r="G14">
        <v>29</v>
      </c>
      <c r="H14">
        <v>30</v>
      </c>
      <c r="I14">
        <v>27</v>
      </c>
      <c r="V14">
        <v>0</v>
      </c>
      <c r="W14">
        <v>0</v>
      </c>
      <c r="X14">
        <v>0</v>
      </c>
      <c r="AF14">
        <f t="shared" si="0"/>
        <v>151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151</v>
      </c>
    </row>
    <row r="15" spans="1:36" x14ac:dyDescent="0.25">
      <c r="A15">
        <v>13</v>
      </c>
      <c r="B15">
        <v>243</v>
      </c>
      <c r="C15" t="s">
        <v>125</v>
      </c>
      <c r="D15">
        <v>18</v>
      </c>
      <c r="E15">
        <v>26</v>
      </c>
      <c r="F15">
        <v>28</v>
      </c>
      <c r="G15">
        <v>20</v>
      </c>
      <c r="H15">
        <v>25</v>
      </c>
      <c r="I15">
        <v>29</v>
      </c>
      <c r="V15">
        <v>0</v>
      </c>
      <c r="W15">
        <v>0</v>
      </c>
      <c r="X15">
        <v>0</v>
      </c>
      <c r="AF15">
        <f t="shared" si="0"/>
        <v>146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146</v>
      </c>
    </row>
    <row r="16" spans="1:36" x14ac:dyDescent="0.25">
      <c r="A16">
        <v>14</v>
      </c>
      <c r="B16">
        <v>244</v>
      </c>
      <c r="C16" t="s">
        <v>126</v>
      </c>
      <c r="D16">
        <v>20</v>
      </c>
      <c r="E16">
        <v>21</v>
      </c>
      <c r="F16">
        <v>19</v>
      </c>
      <c r="G16">
        <v>26</v>
      </c>
      <c r="H16">
        <v>22</v>
      </c>
      <c r="I16">
        <v>25</v>
      </c>
      <c r="V16">
        <v>0</v>
      </c>
      <c r="W16">
        <v>0</v>
      </c>
      <c r="X16">
        <v>0</v>
      </c>
      <c r="AF16">
        <f t="shared" si="0"/>
        <v>133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133</v>
      </c>
    </row>
    <row r="17" spans="1:36" x14ac:dyDescent="0.25">
      <c r="A17">
        <v>15</v>
      </c>
      <c r="B17">
        <v>214</v>
      </c>
      <c r="C17" t="s">
        <v>48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V17">
        <v>37</v>
      </c>
      <c r="W17">
        <v>37</v>
      </c>
      <c r="X17">
        <v>38</v>
      </c>
      <c r="AF17">
        <f t="shared" si="0"/>
        <v>112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112</v>
      </c>
    </row>
    <row r="18" spans="1:36" x14ac:dyDescent="0.25">
      <c r="A18">
        <v>16</v>
      </c>
      <c r="B18">
        <v>211</v>
      </c>
      <c r="C18" t="s">
        <v>127</v>
      </c>
      <c r="D18">
        <v>25</v>
      </c>
      <c r="E18">
        <v>22</v>
      </c>
      <c r="F18">
        <v>20</v>
      </c>
      <c r="G18">
        <v>24</v>
      </c>
      <c r="H18">
        <v>21</v>
      </c>
      <c r="I18" s="4" t="s">
        <v>20</v>
      </c>
      <c r="V18">
        <v>0</v>
      </c>
      <c r="W18">
        <v>0</v>
      </c>
      <c r="X18">
        <v>0</v>
      </c>
      <c r="AF18">
        <f t="shared" si="0"/>
        <v>112</v>
      </c>
      <c r="AG18">
        <f t="shared" si="2"/>
        <v>0</v>
      </c>
      <c r="AH18">
        <f t="shared" si="3"/>
        <v>0</v>
      </c>
      <c r="AI18">
        <f t="shared" si="4"/>
        <v>0</v>
      </c>
      <c r="AJ18">
        <f t="shared" si="5"/>
        <v>112</v>
      </c>
    </row>
    <row r="19" spans="1:36" x14ac:dyDescent="0.25">
      <c r="A19">
        <v>17</v>
      </c>
      <c r="B19">
        <v>240</v>
      </c>
      <c r="C19" t="s">
        <v>128</v>
      </c>
      <c r="D19">
        <v>0</v>
      </c>
      <c r="E19">
        <v>0</v>
      </c>
      <c r="F19">
        <v>0</v>
      </c>
      <c r="G19">
        <v>37</v>
      </c>
      <c r="H19">
        <v>35</v>
      </c>
      <c r="I19">
        <v>37</v>
      </c>
      <c r="V19">
        <v>0</v>
      </c>
      <c r="W19">
        <v>0</v>
      </c>
      <c r="X19">
        <v>0</v>
      </c>
      <c r="AF19">
        <f t="shared" si="0"/>
        <v>109</v>
      </c>
      <c r="AG19">
        <f t="shared" si="2"/>
        <v>0</v>
      </c>
      <c r="AH19">
        <f t="shared" si="3"/>
        <v>0</v>
      </c>
      <c r="AI19">
        <f t="shared" si="4"/>
        <v>0</v>
      </c>
      <c r="AJ19">
        <f t="shared" si="5"/>
        <v>109</v>
      </c>
    </row>
    <row r="20" spans="1:36" x14ac:dyDescent="0.25">
      <c r="A20">
        <v>18</v>
      </c>
      <c r="B20">
        <v>217</v>
      </c>
      <c r="C20" t="s">
        <v>129</v>
      </c>
      <c r="D20">
        <v>30</v>
      </c>
      <c r="E20" s="1">
        <f>27+1</f>
        <v>28</v>
      </c>
      <c r="F20">
        <v>23</v>
      </c>
      <c r="G20">
        <v>0</v>
      </c>
      <c r="H20">
        <v>0</v>
      </c>
      <c r="I20">
        <v>0</v>
      </c>
      <c r="V20">
        <v>0</v>
      </c>
      <c r="W20">
        <v>0</v>
      </c>
      <c r="X20">
        <v>0</v>
      </c>
      <c r="AF20">
        <f t="shared" si="0"/>
        <v>81</v>
      </c>
      <c r="AG20">
        <f t="shared" si="2"/>
        <v>0</v>
      </c>
      <c r="AH20">
        <f t="shared" si="3"/>
        <v>0</v>
      </c>
      <c r="AI20">
        <f t="shared" si="4"/>
        <v>0</v>
      </c>
      <c r="AJ20">
        <f t="shared" si="5"/>
        <v>81</v>
      </c>
    </row>
    <row r="21" spans="1:36" x14ac:dyDescent="0.25">
      <c r="A21">
        <v>19</v>
      </c>
      <c r="B21">
        <v>203</v>
      </c>
      <c r="C21" t="s">
        <v>130</v>
      </c>
      <c r="D21">
        <v>22</v>
      </c>
      <c r="E21">
        <v>29</v>
      </c>
      <c r="F21">
        <v>21</v>
      </c>
      <c r="G21">
        <v>0</v>
      </c>
      <c r="H21">
        <v>0</v>
      </c>
      <c r="I21">
        <v>0</v>
      </c>
      <c r="V21">
        <v>0</v>
      </c>
      <c r="W21">
        <v>0</v>
      </c>
      <c r="X21">
        <v>0</v>
      </c>
      <c r="AF21">
        <f t="shared" si="0"/>
        <v>72</v>
      </c>
      <c r="AG21">
        <f t="shared" si="2"/>
        <v>0</v>
      </c>
      <c r="AH21">
        <f t="shared" si="3"/>
        <v>0</v>
      </c>
      <c r="AI21">
        <f t="shared" si="4"/>
        <v>0</v>
      </c>
      <c r="AJ21">
        <f t="shared" si="5"/>
        <v>72</v>
      </c>
    </row>
    <row r="22" spans="1:36" x14ac:dyDescent="0.25">
      <c r="A22">
        <v>20</v>
      </c>
      <c r="B22">
        <v>233</v>
      </c>
      <c r="C22" t="s">
        <v>111</v>
      </c>
      <c r="D22">
        <v>0</v>
      </c>
      <c r="E22">
        <v>0</v>
      </c>
      <c r="F22">
        <v>0</v>
      </c>
      <c r="G22">
        <v>22</v>
      </c>
      <c r="H22">
        <v>23</v>
      </c>
      <c r="I22">
        <v>26</v>
      </c>
      <c r="V22">
        <v>0</v>
      </c>
      <c r="W22">
        <v>0</v>
      </c>
      <c r="X22">
        <v>0</v>
      </c>
      <c r="AF22">
        <f t="shared" si="0"/>
        <v>71</v>
      </c>
      <c r="AG22">
        <f t="shared" si="2"/>
        <v>0</v>
      </c>
      <c r="AH22">
        <f t="shared" si="3"/>
        <v>0</v>
      </c>
      <c r="AI22">
        <f t="shared" si="4"/>
        <v>0</v>
      </c>
      <c r="AJ22">
        <f t="shared" si="5"/>
        <v>71</v>
      </c>
    </row>
    <row r="23" spans="1:36" x14ac:dyDescent="0.25">
      <c r="A23">
        <v>21</v>
      </c>
      <c r="B23">
        <v>226</v>
      </c>
      <c r="C23" t="s">
        <v>131</v>
      </c>
      <c r="D23">
        <v>0</v>
      </c>
      <c r="E23">
        <v>0</v>
      </c>
      <c r="F23">
        <v>0</v>
      </c>
      <c r="G23">
        <v>23</v>
      </c>
      <c r="H23">
        <v>20</v>
      </c>
      <c r="I23">
        <v>23</v>
      </c>
      <c r="V23">
        <v>0</v>
      </c>
      <c r="W23">
        <v>0</v>
      </c>
      <c r="X23">
        <v>0</v>
      </c>
      <c r="AF23">
        <f t="shared" si="0"/>
        <v>66</v>
      </c>
      <c r="AG23">
        <f t="shared" si="2"/>
        <v>0</v>
      </c>
      <c r="AH23">
        <f t="shared" si="3"/>
        <v>0</v>
      </c>
      <c r="AI23">
        <f t="shared" si="4"/>
        <v>0</v>
      </c>
      <c r="AJ23">
        <f t="shared" si="5"/>
        <v>66</v>
      </c>
    </row>
    <row r="24" spans="1:36" x14ac:dyDescent="0.25">
      <c r="A24">
        <v>22</v>
      </c>
      <c r="B24">
        <v>256</v>
      </c>
      <c r="C24" t="s">
        <v>132</v>
      </c>
      <c r="D24">
        <v>19</v>
      </c>
      <c r="E24">
        <v>23</v>
      </c>
      <c r="F24">
        <v>18</v>
      </c>
      <c r="G24">
        <v>0</v>
      </c>
      <c r="H24">
        <v>0</v>
      </c>
      <c r="I24">
        <v>0</v>
      </c>
      <c r="V24">
        <v>0</v>
      </c>
      <c r="W24">
        <v>0</v>
      </c>
      <c r="X24">
        <v>0</v>
      </c>
      <c r="AF24">
        <f t="shared" si="0"/>
        <v>60</v>
      </c>
      <c r="AG24">
        <f t="shared" si="2"/>
        <v>0</v>
      </c>
      <c r="AH24">
        <f t="shared" si="3"/>
        <v>0</v>
      </c>
      <c r="AI24">
        <f t="shared" si="4"/>
        <v>0</v>
      </c>
      <c r="AJ24">
        <f t="shared" si="5"/>
        <v>60</v>
      </c>
    </row>
    <row r="25" spans="1:36" x14ac:dyDescent="0.25">
      <c r="A25">
        <v>23</v>
      </c>
      <c r="B25">
        <v>292</v>
      </c>
      <c r="C25" t="s">
        <v>133</v>
      </c>
      <c r="D25">
        <v>17</v>
      </c>
      <c r="E25">
        <v>0</v>
      </c>
      <c r="F25">
        <v>0</v>
      </c>
      <c r="G25">
        <v>0</v>
      </c>
      <c r="H25">
        <v>0</v>
      </c>
      <c r="I25">
        <v>0</v>
      </c>
      <c r="V25">
        <v>0</v>
      </c>
      <c r="W25">
        <v>0</v>
      </c>
      <c r="X25">
        <v>0</v>
      </c>
      <c r="AF25">
        <f t="shared" si="0"/>
        <v>17</v>
      </c>
      <c r="AG25">
        <f t="shared" si="2"/>
        <v>0</v>
      </c>
      <c r="AH25">
        <f t="shared" si="3"/>
        <v>0</v>
      </c>
      <c r="AI25">
        <f t="shared" si="4"/>
        <v>0</v>
      </c>
      <c r="AJ25">
        <f t="shared" si="5"/>
        <v>17</v>
      </c>
    </row>
    <row r="26" spans="1:36" x14ac:dyDescent="0.25">
      <c r="A26">
        <v>24</v>
      </c>
    </row>
    <row r="27" spans="1:36" x14ac:dyDescent="0.25">
      <c r="A27">
        <v>25</v>
      </c>
    </row>
    <row r="31" spans="1:36" x14ac:dyDescent="0.25">
      <c r="D31">
        <f t="shared" ref="D31:I31" si="6">SUM(D3:D30)</f>
        <v>507</v>
      </c>
      <c r="E31">
        <f t="shared" si="6"/>
        <v>471</v>
      </c>
      <c r="F31">
        <f t="shared" si="6"/>
        <v>489</v>
      </c>
      <c r="G31">
        <f t="shared" si="6"/>
        <v>453</v>
      </c>
      <c r="H31">
        <f t="shared" si="6"/>
        <v>471</v>
      </c>
      <c r="I31">
        <f t="shared" si="6"/>
        <v>452</v>
      </c>
      <c r="J31">
        <f t="shared" ref="J31:AD31" si="7">SUM(J3:J30)</f>
        <v>0</v>
      </c>
      <c r="K31">
        <f t="shared" si="7"/>
        <v>0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  <c r="P31">
        <f t="shared" si="7"/>
        <v>0</v>
      </c>
      <c r="Q31">
        <f t="shared" si="7"/>
        <v>0</v>
      </c>
      <c r="R31">
        <f t="shared" si="7"/>
        <v>0</v>
      </c>
      <c r="S31">
        <f t="shared" si="7"/>
        <v>0</v>
      </c>
      <c r="T31">
        <f t="shared" si="7"/>
        <v>0</v>
      </c>
      <c r="U31">
        <f t="shared" si="7"/>
        <v>0</v>
      </c>
      <c r="V31">
        <f>SUM(V3:V30)</f>
        <v>382</v>
      </c>
      <c r="W31">
        <f>SUM(W3:W30)</f>
        <v>381</v>
      </c>
      <c r="X31">
        <f>SUM(X3:X30)</f>
        <v>381</v>
      </c>
      <c r="Y31">
        <f t="shared" si="7"/>
        <v>0</v>
      </c>
      <c r="Z31">
        <f t="shared" si="7"/>
        <v>0</v>
      </c>
      <c r="AA31">
        <f t="shared" si="7"/>
        <v>0</v>
      </c>
      <c r="AB31">
        <f t="shared" si="7"/>
        <v>0</v>
      </c>
      <c r="AC31">
        <f t="shared" si="7"/>
        <v>0</v>
      </c>
      <c r="AD31">
        <f t="shared" si="7"/>
        <v>0</v>
      </c>
    </row>
    <row r="35" spans="1:36" x14ac:dyDescent="0.25">
      <c r="T35" s="5"/>
      <c r="U35" s="5"/>
      <c r="V35" s="5"/>
    </row>
    <row r="37" spans="1:36" x14ac:dyDescent="0.25">
      <c r="A37" s="6" t="s">
        <v>36</v>
      </c>
      <c r="T37" s="5"/>
      <c r="U37" s="5"/>
      <c r="V37" s="5"/>
    </row>
    <row r="38" spans="1:36" x14ac:dyDescent="0.25">
      <c r="A38" s="6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37</v>
      </c>
      <c r="H38" s="6" t="s">
        <v>38</v>
      </c>
      <c r="I38" s="6" t="s">
        <v>39</v>
      </c>
      <c r="J38" s="6" t="s">
        <v>22</v>
      </c>
      <c r="K38" s="6" t="s">
        <v>23</v>
      </c>
      <c r="L38" s="6" t="s">
        <v>24</v>
      </c>
      <c r="M38" s="6" t="s">
        <v>3</v>
      </c>
      <c r="N38" s="6" t="s">
        <v>4</v>
      </c>
      <c r="O38" s="6" t="s">
        <v>5</v>
      </c>
      <c r="P38" s="6" t="s">
        <v>25</v>
      </c>
      <c r="Q38" s="6" t="s">
        <v>26</v>
      </c>
      <c r="R38" s="6" t="s">
        <v>27</v>
      </c>
      <c r="S38" s="6" t="s">
        <v>9</v>
      </c>
      <c r="T38" s="6" t="s">
        <v>10</v>
      </c>
      <c r="U38" s="6" t="s">
        <v>11</v>
      </c>
      <c r="V38" s="6" t="s">
        <v>28</v>
      </c>
      <c r="W38" s="6" t="s">
        <v>29</v>
      </c>
      <c r="X38" s="6" t="s">
        <v>30</v>
      </c>
      <c r="Y38" s="6" t="s">
        <v>6</v>
      </c>
      <c r="Z38" s="6" t="s">
        <v>7</v>
      </c>
      <c r="AA38" s="6" t="s">
        <v>8</v>
      </c>
      <c r="AB38" s="6" t="s">
        <v>31</v>
      </c>
      <c r="AC38" s="6" t="s">
        <v>32</v>
      </c>
      <c r="AD38" s="6" t="s">
        <v>33</v>
      </c>
      <c r="AE38" s="6"/>
      <c r="AF38" s="6" t="s">
        <v>12</v>
      </c>
      <c r="AG38" s="6" t="s">
        <v>13</v>
      </c>
      <c r="AH38" s="6" t="s">
        <v>14</v>
      </c>
      <c r="AI38" s="6" t="s">
        <v>15</v>
      </c>
      <c r="AJ38" s="6" t="s">
        <v>16</v>
      </c>
    </row>
    <row r="40" spans="1:36" x14ac:dyDescent="0.25">
      <c r="A40">
        <v>1</v>
      </c>
      <c r="B40">
        <v>242</v>
      </c>
      <c r="C40" t="s">
        <v>165</v>
      </c>
      <c r="D40" s="3">
        <f>1+40+1</f>
        <v>42</v>
      </c>
      <c r="E40" s="1">
        <f>40+1</f>
        <v>41</v>
      </c>
      <c r="F40" s="1">
        <f>40+1</f>
        <v>41</v>
      </c>
      <c r="G40" s="3">
        <f>1+40+1</f>
        <v>42</v>
      </c>
      <c r="H40">
        <v>37</v>
      </c>
      <c r="I40">
        <v>35</v>
      </c>
      <c r="T40" s="5"/>
      <c r="U40" s="5"/>
      <c r="V40">
        <v>0</v>
      </c>
      <c r="W40">
        <v>0</v>
      </c>
      <c r="X40">
        <v>0</v>
      </c>
      <c r="AF40">
        <f t="shared" ref="AF40:AF45" si="8">SUM(D40:AD40)</f>
        <v>238</v>
      </c>
      <c r="AG40">
        <f>IF(ISERROR(SMALL($D40:$AD40,1)),0,MAX(SMALL($D40:$AD40,1),0))</f>
        <v>0</v>
      </c>
      <c r="AH40">
        <f>IF(ISERROR(SMALL($D40:$AD40,2)),0,MAX(SMALL($D40:$AD40,2),0))</f>
        <v>0</v>
      </c>
      <c r="AI40">
        <f>IF(ISERROR(SMALL($D40:$AD40,3)),0,MAX(SMALL($D40:$AD40,3),0))</f>
        <v>0</v>
      </c>
      <c r="AJ40">
        <f t="shared" ref="AJ40" si="9">+AF40-AG40-AH40-AI40</f>
        <v>238</v>
      </c>
    </row>
    <row r="41" spans="1:36" x14ac:dyDescent="0.25">
      <c r="A41">
        <v>2</v>
      </c>
      <c r="B41">
        <v>243</v>
      </c>
      <c r="C41" t="s">
        <v>125</v>
      </c>
      <c r="D41">
        <v>35</v>
      </c>
      <c r="E41">
        <v>35</v>
      </c>
      <c r="F41">
        <v>37</v>
      </c>
      <c r="G41">
        <v>35</v>
      </c>
      <c r="H41" s="1">
        <f>40+1</f>
        <v>41</v>
      </c>
      <c r="I41" s="1">
        <f>40+1</f>
        <v>41</v>
      </c>
      <c r="T41" s="5"/>
      <c r="U41" s="5"/>
      <c r="V41">
        <v>0</v>
      </c>
      <c r="W41">
        <v>0</v>
      </c>
      <c r="X41">
        <v>0</v>
      </c>
      <c r="AF41">
        <f t="shared" si="8"/>
        <v>224</v>
      </c>
      <c r="AG41">
        <f t="shared" ref="AG41:AG45" si="10">IF(ISERROR(SMALL($D41:$AD41,1)),0,MAX(SMALL($D41:$AD41,1),0))</f>
        <v>0</v>
      </c>
      <c r="AH41">
        <f t="shared" ref="AH41:AH45" si="11">IF(ISERROR(SMALL($D41:$AD41,2)),0,MAX(SMALL($D41:$AD41,2),0))</f>
        <v>0</v>
      </c>
      <c r="AI41">
        <f t="shared" ref="AI41:AI45" si="12">IF(ISERROR(SMALL($D41:$AD41,3)),0,MAX(SMALL($D41:$AD41,3),0))</f>
        <v>0</v>
      </c>
      <c r="AJ41">
        <f t="shared" ref="AJ41:AJ45" si="13">+AF41-AG41-AH41-AI41</f>
        <v>224</v>
      </c>
    </row>
    <row r="42" spans="1:36" x14ac:dyDescent="0.25">
      <c r="A42">
        <v>3</v>
      </c>
      <c r="B42">
        <v>214</v>
      </c>
      <c r="C42" t="s">
        <v>48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T42" s="5"/>
      <c r="U42" s="5"/>
      <c r="V42" s="3">
        <f>1+50+1</f>
        <v>52</v>
      </c>
      <c r="W42" s="1">
        <f>50+1</f>
        <v>51</v>
      </c>
      <c r="X42" s="1">
        <f>50+1</f>
        <v>51</v>
      </c>
      <c r="AF42">
        <f t="shared" si="8"/>
        <v>154</v>
      </c>
      <c r="AG42">
        <f t="shared" si="10"/>
        <v>0</v>
      </c>
      <c r="AH42">
        <f t="shared" si="11"/>
        <v>0</v>
      </c>
      <c r="AI42">
        <f t="shared" si="12"/>
        <v>0</v>
      </c>
      <c r="AJ42">
        <f t="shared" si="13"/>
        <v>154</v>
      </c>
    </row>
    <row r="43" spans="1:36" x14ac:dyDescent="0.25">
      <c r="A43">
        <v>4</v>
      </c>
      <c r="B43">
        <v>203</v>
      </c>
      <c r="C43" t="s">
        <v>130</v>
      </c>
      <c r="D43">
        <v>37</v>
      </c>
      <c r="E43">
        <v>37</v>
      </c>
      <c r="F43">
        <v>35</v>
      </c>
      <c r="G43">
        <v>0</v>
      </c>
      <c r="H43">
        <v>0</v>
      </c>
      <c r="I43">
        <v>0</v>
      </c>
      <c r="T43" s="5"/>
      <c r="U43" s="5"/>
      <c r="V43">
        <v>0</v>
      </c>
      <c r="W43">
        <v>0</v>
      </c>
      <c r="X43">
        <v>0</v>
      </c>
      <c r="AF43">
        <f t="shared" si="8"/>
        <v>109</v>
      </c>
      <c r="AG43">
        <f t="shared" si="10"/>
        <v>0</v>
      </c>
      <c r="AH43">
        <f t="shared" si="11"/>
        <v>0</v>
      </c>
      <c r="AI43">
        <f t="shared" si="12"/>
        <v>0</v>
      </c>
      <c r="AJ43">
        <f t="shared" si="13"/>
        <v>109</v>
      </c>
    </row>
    <row r="44" spans="1:36" x14ac:dyDescent="0.25">
      <c r="A44">
        <v>5</v>
      </c>
      <c r="B44">
        <v>226</v>
      </c>
      <c r="C44" t="s">
        <v>131</v>
      </c>
      <c r="D44">
        <v>0</v>
      </c>
      <c r="E44">
        <v>0</v>
      </c>
      <c r="F44">
        <v>0</v>
      </c>
      <c r="G44">
        <v>37</v>
      </c>
      <c r="H44">
        <v>35</v>
      </c>
      <c r="I44">
        <v>37</v>
      </c>
      <c r="T44" s="5"/>
      <c r="U44" s="5"/>
      <c r="V44">
        <v>0</v>
      </c>
      <c r="W44">
        <v>0</v>
      </c>
      <c r="X44">
        <v>0</v>
      </c>
      <c r="AF44">
        <f t="shared" si="8"/>
        <v>109</v>
      </c>
      <c r="AG44">
        <f t="shared" si="10"/>
        <v>0</v>
      </c>
      <c r="AH44">
        <f t="shared" si="11"/>
        <v>0</v>
      </c>
      <c r="AI44">
        <f t="shared" si="12"/>
        <v>0</v>
      </c>
      <c r="AJ44">
        <f t="shared" si="13"/>
        <v>109</v>
      </c>
    </row>
    <row r="45" spans="1:36" x14ac:dyDescent="0.25">
      <c r="A45">
        <v>6</v>
      </c>
      <c r="B45">
        <v>292</v>
      </c>
      <c r="C45" t="s">
        <v>133</v>
      </c>
      <c r="D45">
        <v>33</v>
      </c>
      <c r="E45">
        <v>0</v>
      </c>
      <c r="F45">
        <v>0</v>
      </c>
      <c r="G45">
        <v>0</v>
      </c>
      <c r="H45">
        <v>0</v>
      </c>
      <c r="I45">
        <v>0</v>
      </c>
      <c r="T45" s="5"/>
      <c r="U45" s="5"/>
      <c r="V45">
        <v>0</v>
      </c>
      <c r="W45">
        <v>0</v>
      </c>
      <c r="X45">
        <v>0</v>
      </c>
      <c r="AF45">
        <f t="shared" si="8"/>
        <v>33</v>
      </c>
      <c r="AG45">
        <f t="shared" si="10"/>
        <v>0</v>
      </c>
      <c r="AH45">
        <f t="shared" si="11"/>
        <v>0</v>
      </c>
      <c r="AI45">
        <f t="shared" si="12"/>
        <v>0</v>
      </c>
      <c r="AJ45">
        <f t="shared" si="13"/>
        <v>33</v>
      </c>
    </row>
    <row r="46" spans="1:36" x14ac:dyDescent="0.25">
      <c r="A46">
        <v>7</v>
      </c>
      <c r="T46" s="5"/>
      <c r="U46" s="5"/>
      <c r="V46" s="5"/>
    </row>
    <row r="48" spans="1:36" x14ac:dyDescent="0.25">
      <c r="D48">
        <f>SUM(D39:D47)</f>
        <v>147</v>
      </c>
      <c r="E48">
        <f t="shared" ref="E48:AD48" si="14">SUM(E39:E47)</f>
        <v>113</v>
      </c>
      <c r="F48">
        <f t="shared" si="14"/>
        <v>113</v>
      </c>
      <c r="G48">
        <f t="shared" si="14"/>
        <v>114</v>
      </c>
      <c r="H48">
        <f t="shared" si="14"/>
        <v>113</v>
      </c>
      <c r="I48">
        <f t="shared" si="14"/>
        <v>113</v>
      </c>
      <c r="J48">
        <f t="shared" si="14"/>
        <v>0</v>
      </c>
      <c r="K48">
        <f t="shared" si="14"/>
        <v>0</v>
      </c>
      <c r="L48">
        <f t="shared" si="14"/>
        <v>0</v>
      </c>
      <c r="M48">
        <f t="shared" si="14"/>
        <v>0</v>
      </c>
      <c r="N48">
        <f t="shared" si="14"/>
        <v>0</v>
      </c>
      <c r="O48">
        <f t="shared" si="14"/>
        <v>0</v>
      </c>
      <c r="P48">
        <f t="shared" si="14"/>
        <v>0</v>
      </c>
      <c r="Q48">
        <f t="shared" si="14"/>
        <v>0</v>
      </c>
      <c r="R48">
        <f t="shared" si="14"/>
        <v>0</v>
      </c>
      <c r="S48">
        <f t="shared" si="14"/>
        <v>0</v>
      </c>
      <c r="T48">
        <f t="shared" si="14"/>
        <v>0</v>
      </c>
      <c r="U48">
        <f t="shared" si="14"/>
        <v>0</v>
      </c>
      <c r="V48">
        <f t="shared" si="14"/>
        <v>52</v>
      </c>
      <c r="W48">
        <f t="shared" si="14"/>
        <v>51</v>
      </c>
      <c r="X48">
        <f t="shared" si="14"/>
        <v>51</v>
      </c>
      <c r="Y48">
        <f t="shared" si="14"/>
        <v>0</v>
      </c>
      <c r="Z48">
        <f t="shared" si="14"/>
        <v>0</v>
      </c>
      <c r="AA48">
        <f t="shared" si="14"/>
        <v>0</v>
      </c>
      <c r="AB48">
        <f t="shared" si="14"/>
        <v>0</v>
      </c>
      <c r="AC48">
        <f t="shared" si="14"/>
        <v>0</v>
      </c>
      <c r="AD48">
        <f t="shared" si="14"/>
        <v>0</v>
      </c>
    </row>
    <row r="50" spans="1:2" x14ac:dyDescent="0.25">
      <c r="A50" s="2"/>
      <c r="B50" t="s">
        <v>17</v>
      </c>
    </row>
    <row r="51" spans="1:2" x14ac:dyDescent="0.25">
      <c r="A51" s="1"/>
      <c r="B51" t="s">
        <v>18</v>
      </c>
    </row>
    <row r="52" spans="1:2" x14ac:dyDescent="0.25">
      <c r="A52" s="3"/>
      <c r="B52" t="s">
        <v>19</v>
      </c>
    </row>
    <row r="53" spans="1:2" x14ac:dyDescent="0.25">
      <c r="A53" s="4"/>
      <c r="B53" t="s">
        <v>20</v>
      </c>
    </row>
    <row r="56" spans="1:2" x14ac:dyDescent="0.25">
      <c r="A56" t="s">
        <v>21</v>
      </c>
    </row>
  </sheetData>
  <sortState xmlns:xlrd2="http://schemas.microsoft.com/office/spreadsheetml/2017/richdata2" ref="B40:AF45">
    <sortCondition descending="1" ref="AF40:AF4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101"/>
  <sheetViews>
    <sheetView topLeftCell="A55" zoomScale="75" zoomScaleNormal="75" workbookViewId="0">
      <selection activeCell="B3" sqref="B3:AF39"/>
    </sheetView>
  </sheetViews>
  <sheetFormatPr defaultRowHeight="15" x14ac:dyDescent="0.25"/>
  <cols>
    <col min="1" max="1" width="6.85546875" customWidth="1"/>
    <col min="3" max="3" width="21.570312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336</v>
      </c>
      <c r="C3" t="s">
        <v>49</v>
      </c>
      <c r="D3">
        <v>47</v>
      </c>
      <c r="E3" s="1">
        <f>35+1</f>
        <v>36</v>
      </c>
      <c r="F3">
        <v>39</v>
      </c>
      <c r="G3">
        <v>41</v>
      </c>
      <c r="H3">
        <v>45</v>
      </c>
      <c r="I3">
        <v>37</v>
      </c>
      <c r="T3" s="5"/>
      <c r="U3" s="5"/>
      <c r="V3">
        <v>45</v>
      </c>
      <c r="W3">
        <v>47</v>
      </c>
      <c r="X3">
        <v>50</v>
      </c>
      <c r="AF3">
        <f t="shared" ref="AF3:AF39" si="0">SUM(D3:AD3)</f>
        <v>387</v>
      </c>
      <c r="AG3">
        <f>IF(ISERROR(SMALL($D3:$AD3,1)),0,MAX(SMALL($D3:$AD3,1),0))</f>
        <v>36</v>
      </c>
      <c r="AH3">
        <f>IF(ISERROR(SMALL($D3:$AD3,2)),0,MAX(SMALL($D3:$AD3,2),0))</f>
        <v>37</v>
      </c>
      <c r="AI3">
        <f>IF(ISERROR(SMALL($D3:$AD3,3)),0,MAX(SMALL($D3:$AD3,3),0))</f>
        <v>39</v>
      </c>
      <c r="AJ3">
        <f t="shared" ref="AJ3" si="1">+AF3-AG3-AH3-AI3</f>
        <v>275</v>
      </c>
    </row>
    <row r="4" spans="1:36" x14ac:dyDescent="0.25">
      <c r="A4">
        <v>2</v>
      </c>
      <c r="B4">
        <v>332</v>
      </c>
      <c r="C4" t="s">
        <v>50</v>
      </c>
      <c r="D4">
        <v>39</v>
      </c>
      <c r="E4">
        <v>39</v>
      </c>
      <c r="F4">
        <v>37</v>
      </c>
      <c r="G4">
        <v>32</v>
      </c>
      <c r="H4">
        <v>34</v>
      </c>
      <c r="I4">
        <v>31</v>
      </c>
      <c r="T4" s="5"/>
      <c r="U4" s="5"/>
      <c r="V4" s="2">
        <f>1+43</f>
        <v>44</v>
      </c>
      <c r="W4">
        <v>45</v>
      </c>
      <c r="X4" s="1">
        <f>47+1</f>
        <v>48</v>
      </c>
      <c r="AF4">
        <f t="shared" si="0"/>
        <v>349</v>
      </c>
      <c r="AG4">
        <f t="shared" ref="AG4:AG39" si="2">IF(ISERROR(SMALL($D4:$AD4,1)),0,MAX(SMALL($D4:$AD4,1),0))</f>
        <v>31</v>
      </c>
      <c r="AH4">
        <f t="shared" ref="AH4:AH39" si="3">IF(ISERROR(SMALL($D4:$AD4,2)),0,MAX(SMALL($D4:$AD4,2),0))</f>
        <v>32</v>
      </c>
      <c r="AI4">
        <f t="shared" ref="AI4:AI39" si="4">IF(ISERROR(SMALL($D4:$AD4,3)),0,MAX(SMALL($D4:$AD4,3),0))</f>
        <v>34</v>
      </c>
      <c r="AJ4">
        <f t="shared" ref="AJ4:AJ7" si="5">+AF4-AG4-AH4-AI4</f>
        <v>252</v>
      </c>
    </row>
    <row r="5" spans="1:36" x14ac:dyDescent="0.25">
      <c r="A5">
        <v>3</v>
      </c>
      <c r="B5">
        <v>337</v>
      </c>
      <c r="C5" t="s">
        <v>51</v>
      </c>
      <c r="D5">
        <v>32</v>
      </c>
      <c r="E5">
        <v>37</v>
      </c>
      <c r="F5">
        <v>31</v>
      </c>
      <c r="G5">
        <v>19</v>
      </c>
      <c r="H5">
        <v>28</v>
      </c>
      <c r="I5">
        <v>33</v>
      </c>
      <c r="T5" s="5"/>
      <c r="U5" s="5"/>
      <c r="V5">
        <v>47</v>
      </c>
      <c r="W5">
        <v>43</v>
      </c>
      <c r="X5">
        <v>41</v>
      </c>
      <c r="AF5">
        <f t="shared" si="0"/>
        <v>311</v>
      </c>
      <c r="AG5">
        <f t="shared" si="2"/>
        <v>19</v>
      </c>
      <c r="AH5">
        <f t="shared" si="3"/>
        <v>28</v>
      </c>
      <c r="AI5">
        <f t="shared" si="4"/>
        <v>31</v>
      </c>
      <c r="AJ5">
        <f t="shared" si="5"/>
        <v>233</v>
      </c>
    </row>
    <row r="6" spans="1:36" x14ac:dyDescent="0.25">
      <c r="A6">
        <v>4</v>
      </c>
      <c r="B6">
        <v>377</v>
      </c>
      <c r="C6" t="s">
        <v>53</v>
      </c>
      <c r="D6">
        <v>28</v>
      </c>
      <c r="E6">
        <v>30</v>
      </c>
      <c r="F6">
        <v>29</v>
      </c>
      <c r="G6">
        <v>29</v>
      </c>
      <c r="H6">
        <v>18</v>
      </c>
      <c r="I6">
        <v>28</v>
      </c>
      <c r="T6" s="5"/>
      <c r="U6" s="5"/>
      <c r="V6">
        <v>40</v>
      </c>
      <c r="W6">
        <v>41</v>
      </c>
      <c r="X6">
        <v>40</v>
      </c>
      <c r="AF6">
        <f t="shared" si="0"/>
        <v>283</v>
      </c>
      <c r="AG6">
        <f t="shared" si="2"/>
        <v>18</v>
      </c>
      <c r="AH6">
        <f t="shared" si="3"/>
        <v>28</v>
      </c>
      <c r="AI6">
        <f t="shared" si="4"/>
        <v>28</v>
      </c>
      <c r="AJ6">
        <f t="shared" si="5"/>
        <v>209</v>
      </c>
    </row>
    <row r="7" spans="1:36" x14ac:dyDescent="0.25">
      <c r="A7">
        <v>5</v>
      </c>
      <c r="B7">
        <v>314</v>
      </c>
      <c r="C7" t="s">
        <v>52</v>
      </c>
      <c r="D7">
        <v>25</v>
      </c>
      <c r="E7">
        <v>21</v>
      </c>
      <c r="F7">
        <v>27</v>
      </c>
      <c r="G7">
        <v>20</v>
      </c>
      <c r="H7">
        <v>26</v>
      </c>
      <c r="I7">
        <v>20</v>
      </c>
      <c r="T7" s="5"/>
      <c r="U7" s="5"/>
      <c r="V7">
        <v>41</v>
      </c>
      <c r="W7">
        <v>40</v>
      </c>
      <c r="X7">
        <v>45</v>
      </c>
      <c r="AF7">
        <f t="shared" si="0"/>
        <v>265</v>
      </c>
      <c r="AG7">
        <f t="shared" si="2"/>
        <v>20</v>
      </c>
      <c r="AH7">
        <f t="shared" si="3"/>
        <v>20</v>
      </c>
      <c r="AI7">
        <f t="shared" si="4"/>
        <v>21</v>
      </c>
      <c r="AJ7">
        <f t="shared" si="5"/>
        <v>204</v>
      </c>
    </row>
    <row r="8" spans="1:36" x14ac:dyDescent="0.25">
      <c r="A8">
        <v>6</v>
      </c>
      <c r="B8">
        <v>389</v>
      </c>
      <c r="C8" t="s">
        <v>134</v>
      </c>
      <c r="D8">
        <v>45</v>
      </c>
      <c r="E8">
        <v>47</v>
      </c>
      <c r="F8">
        <v>47</v>
      </c>
      <c r="G8">
        <v>35</v>
      </c>
      <c r="H8">
        <v>40</v>
      </c>
      <c r="I8">
        <v>45</v>
      </c>
      <c r="V8">
        <v>0</v>
      </c>
      <c r="W8">
        <v>0</v>
      </c>
      <c r="X8">
        <v>0</v>
      </c>
      <c r="AF8">
        <f t="shared" si="0"/>
        <v>259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ref="AJ8:AJ17" si="6">+AF8-AG8-AH8-AI8</f>
        <v>259</v>
      </c>
    </row>
    <row r="9" spans="1:36" x14ac:dyDescent="0.25">
      <c r="A9">
        <v>7</v>
      </c>
      <c r="B9">
        <v>311</v>
      </c>
      <c r="C9" t="s">
        <v>135</v>
      </c>
      <c r="D9">
        <v>40</v>
      </c>
      <c r="E9">
        <v>45</v>
      </c>
      <c r="F9">
        <v>45</v>
      </c>
      <c r="G9" s="2">
        <f>43+1</f>
        <v>44</v>
      </c>
      <c r="H9">
        <v>41</v>
      </c>
      <c r="I9">
        <v>43</v>
      </c>
      <c r="V9">
        <v>0</v>
      </c>
      <c r="W9">
        <v>0</v>
      </c>
      <c r="X9">
        <v>0</v>
      </c>
      <c r="AF9">
        <f t="shared" si="0"/>
        <v>258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6"/>
        <v>258</v>
      </c>
    </row>
    <row r="10" spans="1:36" x14ac:dyDescent="0.25">
      <c r="A10">
        <v>8</v>
      </c>
      <c r="B10">
        <v>375</v>
      </c>
      <c r="C10" t="s">
        <v>136</v>
      </c>
      <c r="D10">
        <v>43</v>
      </c>
      <c r="E10">
        <v>43</v>
      </c>
      <c r="F10" s="1">
        <f>43+1</f>
        <v>44</v>
      </c>
      <c r="G10">
        <v>45</v>
      </c>
      <c r="H10">
        <v>43</v>
      </c>
      <c r="I10">
        <v>36</v>
      </c>
      <c r="V10">
        <v>0</v>
      </c>
      <c r="W10">
        <v>0</v>
      </c>
      <c r="X10">
        <v>0</v>
      </c>
      <c r="AF10">
        <f t="shared" si="0"/>
        <v>254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6"/>
        <v>254</v>
      </c>
    </row>
    <row r="11" spans="1:36" x14ac:dyDescent="0.25">
      <c r="A11">
        <v>9</v>
      </c>
      <c r="B11">
        <v>347</v>
      </c>
      <c r="C11" t="s">
        <v>137</v>
      </c>
      <c r="D11">
        <v>41</v>
      </c>
      <c r="E11">
        <v>36</v>
      </c>
      <c r="F11">
        <v>40</v>
      </c>
      <c r="G11">
        <v>50</v>
      </c>
      <c r="H11">
        <v>47</v>
      </c>
      <c r="I11">
        <v>38</v>
      </c>
      <c r="V11">
        <v>0</v>
      </c>
      <c r="W11">
        <v>0</v>
      </c>
      <c r="X11">
        <v>0</v>
      </c>
      <c r="AF11">
        <f t="shared" si="0"/>
        <v>252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6"/>
        <v>252</v>
      </c>
    </row>
    <row r="12" spans="1:36" x14ac:dyDescent="0.25">
      <c r="A12">
        <v>10</v>
      </c>
      <c r="B12">
        <v>407</v>
      </c>
      <c r="C12" t="s">
        <v>54</v>
      </c>
      <c r="D12">
        <v>20</v>
      </c>
      <c r="E12">
        <v>27</v>
      </c>
      <c r="F12">
        <v>25</v>
      </c>
      <c r="G12">
        <v>14</v>
      </c>
      <c r="H12">
        <v>21</v>
      </c>
      <c r="I12">
        <v>17</v>
      </c>
      <c r="T12" s="5"/>
      <c r="U12" s="5"/>
      <c r="V12">
        <v>39</v>
      </c>
      <c r="W12">
        <v>39</v>
      </c>
      <c r="X12">
        <v>43</v>
      </c>
      <c r="AF12">
        <f t="shared" si="0"/>
        <v>245</v>
      </c>
      <c r="AG12">
        <f t="shared" si="2"/>
        <v>14</v>
      </c>
      <c r="AH12">
        <f t="shared" si="3"/>
        <v>17</v>
      </c>
      <c r="AI12">
        <f t="shared" si="4"/>
        <v>20</v>
      </c>
      <c r="AJ12">
        <f t="shared" si="6"/>
        <v>194</v>
      </c>
    </row>
    <row r="13" spans="1:36" x14ac:dyDescent="0.25">
      <c r="A13">
        <v>11</v>
      </c>
      <c r="B13">
        <v>321</v>
      </c>
      <c r="C13" t="s">
        <v>138</v>
      </c>
      <c r="D13">
        <v>33</v>
      </c>
      <c r="E13">
        <v>41</v>
      </c>
      <c r="F13">
        <v>38</v>
      </c>
      <c r="G13" s="1">
        <f>38+1</f>
        <v>39</v>
      </c>
      <c r="H13">
        <v>39</v>
      </c>
      <c r="I13">
        <v>50</v>
      </c>
      <c r="V13">
        <v>0</v>
      </c>
      <c r="W13">
        <v>0</v>
      </c>
      <c r="X13">
        <v>0</v>
      </c>
      <c r="AF13">
        <f t="shared" si="0"/>
        <v>240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6"/>
        <v>240</v>
      </c>
    </row>
    <row r="14" spans="1:36" x14ac:dyDescent="0.25">
      <c r="A14">
        <v>12</v>
      </c>
      <c r="B14">
        <v>386</v>
      </c>
      <c r="C14" t="s">
        <v>139</v>
      </c>
      <c r="D14" s="3">
        <f>1+50+1</f>
        <v>52</v>
      </c>
      <c r="E14">
        <v>50</v>
      </c>
      <c r="F14">
        <v>50</v>
      </c>
      <c r="G14" s="4" t="s">
        <v>20</v>
      </c>
      <c r="H14">
        <v>35</v>
      </c>
      <c r="I14">
        <v>40</v>
      </c>
      <c r="V14">
        <v>0</v>
      </c>
      <c r="W14">
        <v>0</v>
      </c>
      <c r="X14">
        <v>0</v>
      </c>
      <c r="AF14">
        <f t="shared" si="0"/>
        <v>227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6"/>
        <v>227</v>
      </c>
    </row>
    <row r="15" spans="1:36" x14ac:dyDescent="0.25">
      <c r="A15">
        <v>13</v>
      </c>
      <c r="B15">
        <v>376</v>
      </c>
      <c r="C15" t="s">
        <v>140</v>
      </c>
      <c r="D15">
        <v>37</v>
      </c>
      <c r="E15">
        <v>38</v>
      </c>
      <c r="F15">
        <v>41</v>
      </c>
      <c r="G15">
        <v>40</v>
      </c>
      <c r="H15">
        <v>11</v>
      </c>
      <c r="I15" s="1">
        <f>39+1</f>
        <v>40</v>
      </c>
      <c r="V15">
        <v>0</v>
      </c>
      <c r="W15">
        <v>0</v>
      </c>
      <c r="X15">
        <v>0</v>
      </c>
      <c r="AF15">
        <f t="shared" si="0"/>
        <v>207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6"/>
        <v>207</v>
      </c>
    </row>
    <row r="16" spans="1:36" x14ac:dyDescent="0.25">
      <c r="A16">
        <v>14</v>
      </c>
      <c r="B16">
        <v>302</v>
      </c>
      <c r="C16" t="s">
        <v>141</v>
      </c>
      <c r="D16">
        <v>38</v>
      </c>
      <c r="E16">
        <v>18</v>
      </c>
      <c r="F16">
        <v>34</v>
      </c>
      <c r="G16">
        <v>36</v>
      </c>
      <c r="H16">
        <v>36</v>
      </c>
      <c r="I16">
        <v>35</v>
      </c>
      <c r="V16">
        <v>0</v>
      </c>
      <c r="W16">
        <v>0</v>
      </c>
      <c r="X16">
        <v>0</v>
      </c>
      <c r="AF16">
        <f t="shared" si="0"/>
        <v>197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6"/>
        <v>197</v>
      </c>
    </row>
    <row r="17" spans="1:36" x14ac:dyDescent="0.25">
      <c r="A17">
        <v>15</v>
      </c>
      <c r="B17">
        <v>348</v>
      </c>
      <c r="C17" t="s">
        <v>142</v>
      </c>
      <c r="D17">
        <v>35</v>
      </c>
      <c r="E17">
        <v>31</v>
      </c>
      <c r="F17">
        <v>35</v>
      </c>
      <c r="G17">
        <v>37</v>
      </c>
      <c r="H17">
        <v>37</v>
      </c>
      <c r="I17">
        <v>22</v>
      </c>
      <c r="V17">
        <v>0</v>
      </c>
      <c r="W17">
        <v>0</v>
      </c>
      <c r="X17">
        <v>0</v>
      </c>
      <c r="AF17">
        <f t="shared" si="0"/>
        <v>197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6"/>
        <v>197</v>
      </c>
    </row>
    <row r="18" spans="1:36" x14ac:dyDescent="0.25">
      <c r="A18">
        <v>16</v>
      </c>
      <c r="B18">
        <v>434</v>
      </c>
      <c r="C18" t="s">
        <v>143</v>
      </c>
      <c r="D18">
        <v>30</v>
      </c>
      <c r="E18">
        <v>40</v>
      </c>
      <c r="F18">
        <v>36</v>
      </c>
      <c r="G18">
        <v>24</v>
      </c>
      <c r="H18">
        <v>27</v>
      </c>
      <c r="I18">
        <v>19</v>
      </c>
      <c r="V18">
        <v>0</v>
      </c>
      <c r="W18">
        <v>0</v>
      </c>
      <c r="X18">
        <v>0</v>
      </c>
      <c r="AF18">
        <f t="shared" si="0"/>
        <v>176</v>
      </c>
      <c r="AG18">
        <f t="shared" si="2"/>
        <v>0</v>
      </c>
      <c r="AH18">
        <f t="shared" si="3"/>
        <v>0</v>
      </c>
      <c r="AI18">
        <f t="shared" si="4"/>
        <v>0</v>
      </c>
      <c r="AJ18">
        <f t="shared" ref="AJ18:AJ39" si="7">+AF18-AG18-AH18-AI18</f>
        <v>176</v>
      </c>
    </row>
    <row r="19" spans="1:36" x14ac:dyDescent="0.25">
      <c r="A19">
        <v>17</v>
      </c>
      <c r="B19">
        <v>318</v>
      </c>
      <c r="C19" t="s">
        <v>144</v>
      </c>
      <c r="D19">
        <v>18</v>
      </c>
      <c r="E19">
        <v>15</v>
      </c>
      <c r="F19">
        <v>0</v>
      </c>
      <c r="G19">
        <v>47</v>
      </c>
      <c r="H19" s="1">
        <f>50+1</f>
        <v>51</v>
      </c>
      <c r="I19">
        <v>41</v>
      </c>
      <c r="V19">
        <v>0</v>
      </c>
      <c r="W19">
        <v>0</v>
      </c>
      <c r="X19">
        <v>0</v>
      </c>
      <c r="AF19">
        <f t="shared" si="0"/>
        <v>172</v>
      </c>
      <c r="AG19">
        <f t="shared" si="2"/>
        <v>0</v>
      </c>
      <c r="AH19">
        <f t="shared" si="3"/>
        <v>0</v>
      </c>
      <c r="AI19">
        <f t="shared" si="4"/>
        <v>0</v>
      </c>
      <c r="AJ19">
        <f t="shared" si="7"/>
        <v>172</v>
      </c>
    </row>
    <row r="20" spans="1:36" x14ac:dyDescent="0.25">
      <c r="A20">
        <v>18</v>
      </c>
      <c r="B20">
        <v>362</v>
      </c>
      <c r="C20" t="s">
        <v>145</v>
      </c>
      <c r="D20">
        <v>26</v>
      </c>
      <c r="E20">
        <v>34</v>
      </c>
      <c r="F20">
        <v>24</v>
      </c>
      <c r="G20">
        <v>26</v>
      </c>
      <c r="H20">
        <v>33</v>
      </c>
      <c r="I20">
        <v>27</v>
      </c>
      <c r="V20">
        <v>0</v>
      </c>
      <c r="W20">
        <v>0</v>
      </c>
      <c r="X20">
        <v>0</v>
      </c>
      <c r="AF20">
        <f t="shared" si="0"/>
        <v>170</v>
      </c>
      <c r="AG20">
        <f t="shared" si="2"/>
        <v>0</v>
      </c>
      <c r="AH20">
        <f t="shared" si="3"/>
        <v>0</v>
      </c>
      <c r="AI20">
        <f t="shared" si="4"/>
        <v>0</v>
      </c>
      <c r="AJ20">
        <f t="shared" si="7"/>
        <v>170</v>
      </c>
    </row>
    <row r="21" spans="1:36" x14ac:dyDescent="0.25">
      <c r="A21">
        <v>19</v>
      </c>
      <c r="B21">
        <v>317</v>
      </c>
      <c r="C21" t="s">
        <v>146</v>
      </c>
      <c r="D21">
        <v>24</v>
      </c>
      <c r="E21">
        <v>28</v>
      </c>
      <c r="F21">
        <v>33</v>
      </c>
      <c r="G21">
        <v>25</v>
      </c>
      <c r="H21">
        <v>30</v>
      </c>
      <c r="I21">
        <v>25</v>
      </c>
      <c r="V21">
        <v>0</v>
      </c>
      <c r="W21">
        <v>0</v>
      </c>
      <c r="X21">
        <v>0</v>
      </c>
      <c r="AF21">
        <f t="shared" si="0"/>
        <v>165</v>
      </c>
      <c r="AG21">
        <f t="shared" si="2"/>
        <v>0</v>
      </c>
      <c r="AH21">
        <f t="shared" si="3"/>
        <v>0</v>
      </c>
      <c r="AI21">
        <f t="shared" si="4"/>
        <v>0</v>
      </c>
      <c r="AJ21">
        <f t="shared" si="7"/>
        <v>165</v>
      </c>
    </row>
    <row r="22" spans="1:36" x14ac:dyDescent="0.25">
      <c r="A22">
        <v>20</v>
      </c>
      <c r="B22">
        <v>379</v>
      </c>
      <c r="C22" t="s">
        <v>147</v>
      </c>
      <c r="D22">
        <v>34</v>
      </c>
      <c r="E22">
        <v>33</v>
      </c>
      <c r="F22">
        <v>21</v>
      </c>
      <c r="G22">
        <v>33</v>
      </c>
      <c r="H22">
        <v>14</v>
      </c>
      <c r="I22">
        <v>29</v>
      </c>
      <c r="V22">
        <v>0</v>
      </c>
      <c r="W22">
        <v>0</v>
      </c>
      <c r="X22">
        <v>0</v>
      </c>
      <c r="AF22">
        <f t="shared" si="0"/>
        <v>164</v>
      </c>
      <c r="AG22">
        <f t="shared" si="2"/>
        <v>0</v>
      </c>
      <c r="AH22">
        <f t="shared" si="3"/>
        <v>0</v>
      </c>
      <c r="AI22">
        <f t="shared" si="4"/>
        <v>0</v>
      </c>
      <c r="AJ22">
        <f t="shared" si="7"/>
        <v>164</v>
      </c>
    </row>
    <row r="23" spans="1:36" x14ac:dyDescent="0.25">
      <c r="A23">
        <v>21</v>
      </c>
      <c r="B23">
        <v>344</v>
      </c>
      <c r="C23" t="s">
        <v>148</v>
      </c>
      <c r="D23">
        <v>21</v>
      </c>
      <c r="E23">
        <v>22</v>
      </c>
      <c r="F23">
        <v>30</v>
      </c>
      <c r="G23">
        <v>34</v>
      </c>
      <c r="H23">
        <v>17</v>
      </c>
      <c r="I23">
        <v>30</v>
      </c>
      <c r="V23">
        <v>0</v>
      </c>
      <c r="W23">
        <v>0</v>
      </c>
      <c r="X23">
        <v>0</v>
      </c>
      <c r="AF23">
        <f t="shared" si="0"/>
        <v>154</v>
      </c>
      <c r="AG23">
        <f t="shared" si="2"/>
        <v>0</v>
      </c>
      <c r="AH23">
        <f t="shared" si="3"/>
        <v>0</v>
      </c>
      <c r="AI23">
        <f t="shared" si="4"/>
        <v>0</v>
      </c>
      <c r="AJ23">
        <f t="shared" si="7"/>
        <v>154</v>
      </c>
    </row>
    <row r="24" spans="1:36" x14ac:dyDescent="0.25">
      <c r="A24">
        <v>22</v>
      </c>
      <c r="B24">
        <v>322</v>
      </c>
      <c r="C24" t="s">
        <v>149</v>
      </c>
      <c r="D24">
        <v>36</v>
      </c>
      <c r="E24">
        <v>17</v>
      </c>
      <c r="F24">
        <v>20</v>
      </c>
      <c r="G24">
        <v>15</v>
      </c>
      <c r="H24">
        <v>31</v>
      </c>
      <c r="I24">
        <v>34</v>
      </c>
      <c r="V24">
        <v>0</v>
      </c>
      <c r="W24">
        <v>0</v>
      </c>
      <c r="X24">
        <v>0</v>
      </c>
      <c r="AF24">
        <f t="shared" si="0"/>
        <v>153</v>
      </c>
      <c r="AG24">
        <f t="shared" si="2"/>
        <v>0</v>
      </c>
      <c r="AH24">
        <f t="shared" si="3"/>
        <v>0</v>
      </c>
      <c r="AI24">
        <f t="shared" si="4"/>
        <v>0</v>
      </c>
      <c r="AJ24">
        <f t="shared" si="7"/>
        <v>153</v>
      </c>
    </row>
    <row r="25" spans="1:36" x14ac:dyDescent="0.25">
      <c r="A25">
        <v>23</v>
      </c>
      <c r="B25">
        <v>388</v>
      </c>
      <c r="C25" t="s">
        <v>150</v>
      </c>
      <c r="D25">
        <v>23</v>
      </c>
      <c r="E25">
        <v>23</v>
      </c>
      <c r="F25">
        <v>28</v>
      </c>
      <c r="G25">
        <v>31</v>
      </c>
      <c r="H25">
        <v>32</v>
      </c>
      <c r="I25">
        <v>16</v>
      </c>
      <c r="V25">
        <v>0</v>
      </c>
      <c r="W25">
        <v>0</v>
      </c>
      <c r="X25">
        <v>0</v>
      </c>
      <c r="AF25">
        <f t="shared" si="0"/>
        <v>153</v>
      </c>
      <c r="AG25">
        <f t="shared" si="2"/>
        <v>0</v>
      </c>
      <c r="AH25">
        <f t="shared" si="3"/>
        <v>0</v>
      </c>
      <c r="AI25">
        <f t="shared" si="4"/>
        <v>0</v>
      </c>
      <c r="AJ25">
        <f t="shared" si="7"/>
        <v>153</v>
      </c>
    </row>
    <row r="26" spans="1:36" x14ac:dyDescent="0.25">
      <c r="A26">
        <v>24</v>
      </c>
      <c r="B26">
        <v>325</v>
      </c>
      <c r="C26" t="s">
        <v>151</v>
      </c>
      <c r="D26">
        <v>15</v>
      </c>
      <c r="E26">
        <v>25</v>
      </c>
      <c r="F26">
        <v>26</v>
      </c>
      <c r="G26">
        <v>27</v>
      </c>
      <c r="H26">
        <v>22</v>
      </c>
      <c r="I26">
        <v>26</v>
      </c>
      <c r="V26">
        <v>0</v>
      </c>
      <c r="W26">
        <v>0</v>
      </c>
      <c r="X26">
        <v>0</v>
      </c>
      <c r="AF26">
        <f t="shared" si="0"/>
        <v>141</v>
      </c>
      <c r="AG26">
        <f t="shared" si="2"/>
        <v>0</v>
      </c>
      <c r="AH26">
        <f t="shared" si="3"/>
        <v>0</v>
      </c>
      <c r="AI26">
        <f t="shared" si="4"/>
        <v>0</v>
      </c>
      <c r="AJ26">
        <f t="shared" si="7"/>
        <v>141</v>
      </c>
    </row>
    <row r="27" spans="1:36" x14ac:dyDescent="0.25">
      <c r="A27">
        <v>25</v>
      </c>
      <c r="B27">
        <v>346</v>
      </c>
      <c r="C27" t="s">
        <v>152</v>
      </c>
      <c r="D27">
        <v>29</v>
      </c>
      <c r="E27">
        <v>32</v>
      </c>
      <c r="F27">
        <v>32</v>
      </c>
      <c r="G27">
        <v>30</v>
      </c>
      <c r="H27">
        <v>16</v>
      </c>
      <c r="I27">
        <v>0</v>
      </c>
      <c r="V27">
        <v>0</v>
      </c>
      <c r="W27">
        <v>0</v>
      </c>
      <c r="X27">
        <v>0</v>
      </c>
      <c r="AF27">
        <f t="shared" si="0"/>
        <v>139</v>
      </c>
      <c r="AG27">
        <f t="shared" si="2"/>
        <v>0</v>
      </c>
      <c r="AH27">
        <f t="shared" si="3"/>
        <v>0</v>
      </c>
      <c r="AI27">
        <f t="shared" si="4"/>
        <v>0</v>
      </c>
      <c r="AJ27">
        <f t="shared" si="7"/>
        <v>139</v>
      </c>
    </row>
    <row r="28" spans="1:36" x14ac:dyDescent="0.25">
      <c r="A28">
        <v>26</v>
      </c>
      <c r="B28">
        <v>334</v>
      </c>
      <c r="C28" t="s">
        <v>153</v>
      </c>
      <c r="D28">
        <v>0</v>
      </c>
      <c r="E28">
        <v>0</v>
      </c>
      <c r="F28">
        <v>0</v>
      </c>
      <c r="G28">
        <v>39</v>
      </c>
      <c r="H28">
        <v>38</v>
      </c>
      <c r="I28">
        <v>47</v>
      </c>
      <c r="V28">
        <v>0</v>
      </c>
      <c r="W28">
        <v>0</v>
      </c>
      <c r="X28">
        <v>0</v>
      </c>
      <c r="AF28">
        <f t="shared" si="0"/>
        <v>124</v>
      </c>
      <c r="AG28">
        <f t="shared" si="2"/>
        <v>0</v>
      </c>
      <c r="AH28">
        <f t="shared" si="3"/>
        <v>0</v>
      </c>
      <c r="AI28">
        <f t="shared" si="4"/>
        <v>0</v>
      </c>
      <c r="AJ28">
        <f t="shared" si="7"/>
        <v>124</v>
      </c>
    </row>
    <row r="29" spans="1:36" x14ac:dyDescent="0.25">
      <c r="A29">
        <v>27</v>
      </c>
      <c r="B29">
        <v>470</v>
      </c>
      <c r="C29" t="s">
        <v>154</v>
      </c>
      <c r="D29">
        <v>17</v>
      </c>
      <c r="E29">
        <v>24</v>
      </c>
      <c r="F29">
        <v>23</v>
      </c>
      <c r="G29">
        <v>21</v>
      </c>
      <c r="H29">
        <v>20</v>
      </c>
      <c r="I29">
        <v>15</v>
      </c>
      <c r="V29">
        <v>0</v>
      </c>
      <c r="W29">
        <v>0</v>
      </c>
      <c r="X29">
        <v>0</v>
      </c>
      <c r="AF29">
        <f t="shared" si="0"/>
        <v>120</v>
      </c>
      <c r="AG29">
        <f t="shared" si="2"/>
        <v>0</v>
      </c>
      <c r="AH29">
        <f t="shared" si="3"/>
        <v>0</v>
      </c>
      <c r="AI29">
        <f t="shared" si="4"/>
        <v>0</v>
      </c>
      <c r="AJ29">
        <f t="shared" si="7"/>
        <v>120</v>
      </c>
    </row>
    <row r="30" spans="1:36" x14ac:dyDescent="0.25">
      <c r="A30">
        <v>28</v>
      </c>
      <c r="B30">
        <v>415</v>
      </c>
      <c r="C30" t="s">
        <v>155</v>
      </c>
      <c r="D30">
        <v>22</v>
      </c>
      <c r="E30">
        <v>19</v>
      </c>
      <c r="F30">
        <v>0</v>
      </c>
      <c r="G30">
        <v>23</v>
      </c>
      <c r="H30">
        <v>23</v>
      </c>
      <c r="I30">
        <v>21</v>
      </c>
      <c r="V30">
        <v>0</v>
      </c>
      <c r="W30">
        <v>0</v>
      </c>
      <c r="X30">
        <v>0</v>
      </c>
      <c r="AF30">
        <f t="shared" si="0"/>
        <v>108</v>
      </c>
      <c r="AG30">
        <f t="shared" si="2"/>
        <v>0</v>
      </c>
      <c r="AH30">
        <f t="shared" si="3"/>
        <v>0</v>
      </c>
      <c r="AI30">
        <f t="shared" si="4"/>
        <v>0</v>
      </c>
      <c r="AJ30">
        <f t="shared" si="7"/>
        <v>108</v>
      </c>
    </row>
    <row r="31" spans="1:36" x14ac:dyDescent="0.25">
      <c r="A31">
        <v>29</v>
      </c>
      <c r="B31">
        <v>317</v>
      </c>
      <c r="C31" t="s">
        <v>55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T31" s="5"/>
      <c r="U31" s="5"/>
      <c r="V31" s="1">
        <f>50+1</f>
        <v>51</v>
      </c>
      <c r="W31" s="1">
        <f>50+1</f>
        <v>51</v>
      </c>
      <c r="X31">
        <v>0</v>
      </c>
      <c r="AF31">
        <f t="shared" si="0"/>
        <v>102</v>
      </c>
      <c r="AG31">
        <f t="shared" si="2"/>
        <v>0</v>
      </c>
      <c r="AH31">
        <f t="shared" si="3"/>
        <v>0</v>
      </c>
      <c r="AI31">
        <f t="shared" si="4"/>
        <v>0</v>
      </c>
      <c r="AJ31">
        <f t="shared" si="7"/>
        <v>102</v>
      </c>
    </row>
    <row r="32" spans="1:36" x14ac:dyDescent="0.25">
      <c r="A32">
        <v>30</v>
      </c>
      <c r="B32">
        <v>356</v>
      </c>
      <c r="C32" t="s">
        <v>132</v>
      </c>
      <c r="D32">
        <v>0</v>
      </c>
      <c r="E32">
        <v>0</v>
      </c>
      <c r="F32">
        <v>0</v>
      </c>
      <c r="G32">
        <v>28</v>
      </c>
      <c r="H32">
        <v>29</v>
      </c>
      <c r="I32">
        <v>32</v>
      </c>
      <c r="V32">
        <v>0</v>
      </c>
      <c r="W32">
        <v>0</v>
      </c>
      <c r="X32">
        <v>0</v>
      </c>
      <c r="AF32">
        <f t="shared" si="0"/>
        <v>89</v>
      </c>
      <c r="AG32">
        <f t="shared" si="2"/>
        <v>0</v>
      </c>
      <c r="AH32">
        <f t="shared" si="3"/>
        <v>0</v>
      </c>
      <c r="AI32">
        <f t="shared" si="4"/>
        <v>0</v>
      </c>
      <c r="AJ32">
        <f t="shared" si="7"/>
        <v>89</v>
      </c>
    </row>
    <row r="33" spans="1:36" x14ac:dyDescent="0.25">
      <c r="A33">
        <v>31</v>
      </c>
      <c r="B33">
        <v>420</v>
      </c>
      <c r="C33" t="s">
        <v>156</v>
      </c>
      <c r="D33">
        <v>19</v>
      </c>
      <c r="E33">
        <v>26</v>
      </c>
      <c r="F33">
        <v>0</v>
      </c>
      <c r="G33">
        <v>16</v>
      </c>
      <c r="H33">
        <v>12</v>
      </c>
      <c r="I33">
        <v>14</v>
      </c>
      <c r="V33">
        <v>0</v>
      </c>
      <c r="W33">
        <v>0</v>
      </c>
      <c r="X33">
        <v>0</v>
      </c>
      <c r="AF33">
        <f t="shared" si="0"/>
        <v>87</v>
      </c>
      <c r="AG33">
        <f t="shared" si="2"/>
        <v>0</v>
      </c>
      <c r="AH33">
        <f t="shared" si="3"/>
        <v>0</v>
      </c>
      <c r="AI33">
        <f t="shared" si="4"/>
        <v>0</v>
      </c>
      <c r="AJ33">
        <f t="shared" si="7"/>
        <v>87</v>
      </c>
    </row>
    <row r="34" spans="1:36" x14ac:dyDescent="0.25">
      <c r="A34">
        <v>32</v>
      </c>
      <c r="B34">
        <v>324</v>
      </c>
      <c r="C34" t="s">
        <v>157</v>
      </c>
      <c r="D34">
        <v>27</v>
      </c>
      <c r="E34">
        <v>20</v>
      </c>
      <c r="F34">
        <v>22</v>
      </c>
      <c r="G34">
        <v>0</v>
      </c>
      <c r="H34">
        <v>15</v>
      </c>
      <c r="I34">
        <v>0</v>
      </c>
      <c r="V34">
        <v>0</v>
      </c>
      <c r="W34">
        <v>0</v>
      </c>
      <c r="X34">
        <v>0</v>
      </c>
      <c r="AF34">
        <f t="shared" si="0"/>
        <v>84</v>
      </c>
      <c r="AG34">
        <f t="shared" si="2"/>
        <v>0</v>
      </c>
      <c r="AH34">
        <f t="shared" si="3"/>
        <v>0</v>
      </c>
      <c r="AI34">
        <f t="shared" si="4"/>
        <v>0</v>
      </c>
      <c r="AJ34">
        <f t="shared" si="7"/>
        <v>84</v>
      </c>
    </row>
    <row r="35" spans="1:36" x14ac:dyDescent="0.25">
      <c r="A35">
        <v>33</v>
      </c>
      <c r="B35">
        <v>305</v>
      </c>
      <c r="C35" t="s">
        <v>158</v>
      </c>
      <c r="D35">
        <v>0</v>
      </c>
      <c r="E35">
        <v>0</v>
      </c>
      <c r="F35">
        <v>0</v>
      </c>
      <c r="G35">
        <v>22</v>
      </c>
      <c r="H35">
        <v>24</v>
      </c>
      <c r="I35">
        <v>23</v>
      </c>
      <c r="V35">
        <v>0</v>
      </c>
      <c r="W35">
        <v>0</v>
      </c>
      <c r="X35">
        <v>0</v>
      </c>
      <c r="AF35">
        <f t="shared" si="0"/>
        <v>69</v>
      </c>
      <c r="AG35">
        <f t="shared" si="2"/>
        <v>0</v>
      </c>
      <c r="AH35">
        <f t="shared" si="3"/>
        <v>0</v>
      </c>
      <c r="AI35">
        <f t="shared" si="4"/>
        <v>0</v>
      </c>
      <c r="AJ35">
        <f t="shared" si="7"/>
        <v>69</v>
      </c>
    </row>
    <row r="36" spans="1:36" x14ac:dyDescent="0.25">
      <c r="A36">
        <v>34</v>
      </c>
      <c r="B36">
        <v>326</v>
      </c>
      <c r="C36" t="s">
        <v>159</v>
      </c>
      <c r="D36">
        <v>31</v>
      </c>
      <c r="E36">
        <v>29</v>
      </c>
      <c r="F36">
        <v>0</v>
      </c>
      <c r="G36">
        <v>0</v>
      </c>
      <c r="H36">
        <v>0</v>
      </c>
      <c r="I36">
        <v>0</v>
      </c>
      <c r="V36">
        <v>0</v>
      </c>
      <c r="W36">
        <v>0</v>
      </c>
      <c r="X36">
        <v>0</v>
      </c>
      <c r="AF36">
        <f t="shared" si="0"/>
        <v>60</v>
      </c>
      <c r="AG36">
        <f t="shared" si="2"/>
        <v>0</v>
      </c>
      <c r="AH36">
        <f t="shared" si="3"/>
        <v>0</v>
      </c>
      <c r="AI36">
        <f t="shared" si="4"/>
        <v>0</v>
      </c>
      <c r="AJ36">
        <f t="shared" si="7"/>
        <v>60</v>
      </c>
    </row>
    <row r="37" spans="1:36" x14ac:dyDescent="0.25">
      <c r="A37">
        <v>35</v>
      </c>
      <c r="B37">
        <v>327</v>
      </c>
      <c r="C37" t="s">
        <v>160</v>
      </c>
      <c r="D37">
        <v>16</v>
      </c>
      <c r="E37">
        <v>16</v>
      </c>
      <c r="F37">
        <v>0</v>
      </c>
      <c r="G37">
        <v>0</v>
      </c>
      <c r="H37">
        <v>25</v>
      </c>
      <c r="I37">
        <v>0</v>
      </c>
      <c r="V37">
        <v>0</v>
      </c>
      <c r="W37">
        <v>0</v>
      </c>
      <c r="X37">
        <v>0</v>
      </c>
      <c r="AF37">
        <f t="shared" si="0"/>
        <v>57</v>
      </c>
      <c r="AG37">
        <f t="shared" si="2"/>
        <v>0</v>
      </c>
      <c r="AH37">
        <f t="shared" si="3"/>
        <v>0</v>
      </c>
      <c r="AI37">
        <f t="shared" si="4"/>
        <v>0</v>
      </c>
      <c r="AJ37">
        <f t="shared" si="7"/>
        <v>57</v>
      </c>
    </row>
    <row r="38" spans="1:36" x14ac:dyDescent="0.25">
      <c r="A38">
        <v>36</v>
      </c>
      <c r="B38">
        <v>385</v>
      </c>
      <c r="C38" t="s">
        <v>161</v>
      </c>
      <c r="D38">
        <v>0</v>
      </c>
      <c r="E38">
        <v>0</v>
      </c>
      <c r="F38">
        <v>0</v>
      </c>
      <c r="G38">
        <v>18</v>
      </c>
      <c r="H38">
        <v>19</v>
      </c>
      <c r="I38">
        <v>18</v>
      </c>
      <c r="V38">
        <v>0</v>
      </c>
      <c r="W38">
        <v>0</v>
      </c>
      <c r="X38">
        <v>0</v>
      </c>
      <c r="AF38">
        <f t="shared" si="0"/>
        <v>55</v>
      </c>
      <c r="AG38">
        <f t="shared" si="2"/>
        <v>0</v>
      </c>
      <c r="AH38">
        <f t="shared" si="3"/>
        <v>0</v>
      </c>
      <c r="AI38">
        <f t="shared" si="4"/>
        <v>0</v>
      </c>
      <c r="AJ38">
        <f t="shared" si="7"/>
        <v>55</v>
      </c>
    </row>
    <row r="39" spans="1:36" x14ac:dyDescent="0.25">
      <c r="A39">
        <v>37</v>
      </c>
      <c r="B39">
        <v>333</v>
      </c>
      <c r="C39" t="s">
        <v>162</v>
      </c>
      <c r="D39">
        <v>0</v>
      </c>
      <c r="E39">
        <v>0</v>
      </c>
      <c r="F39">
        <v>0</v>
      </c>
      <c r="G39">
        <v>17</v>
      </c>
      <c r="H39">
        <v>13</v>
      </c>
      <c r="I39">
        <v>24</v>
      </c>
      <c r="V39">
        <v>0</v>
      </c>
      <c r="W39">
        <v>0</v>
      </c>
      <c r="X39">
        <v>0</v>
      </c>
      <c r="AF39">
        <f t="shared" si="0"/>
        <v>54</v>
      </c>
      <c r="AG39">
        <f t="shared" si="2"/>
        <v>0</v>
      </c>
      <c r="AH39">
        <f t="shared" si="3"/>
        <v>0</v>
      </c>
      <c r="AI39">
        <f t="shared" si="4"/>
        <v>0</v>
      </c>
      <c r="AJ39">
        <f t="shared" si="7"/>
        <v>54</v>
      </c>
    </row>
    <row r="40" spans="1:36" x14ac:dyDescent="0.25">
      <c r="A40">
        <v>38</v>
      </c>
    </row>
    <row r="41" spans="1:36" x14ac:dyDescent="0.25">
      <c r="A41">
        <v>39</v>
      </c>
    </row>
    <row r="46" spans="1:36" x14ac:dyDescent="0.25">
      <c r="D46">
        <f t="shared" ref="D46:I46" si="8">SUM(D3:D45)</f>
        <v>943</v>
      </c>
      <c r="E46">
        <f t="shared" si="8"/>
        <v>942</v>
      </c>
      <c r="F46">
        <f t="shared" si="8"/>
        <v>857</v>
      </c>
      <c r="G46">
        <f t="shared" si="8"/>
        <v>957</v>
      </c>
      <c r="H46">
        <f t="shared" si="8"/>
        <v>992</v>
      </c>
      <c r="I46">
        <f t="shared" si="8"/>
        <v>956</v>
      </c>
      <c r="J46">
        <f t="shared" ref="J46:U46" si="9">SUM(J3:J45)</f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>SUM(V3:V45)</f>
        <v>307</v>
      </c>
      <c r="W46">
        <f t="shared" ref="W46:AD46" si="10">SUM(W3:W45)</f>
        <v>306</v>
      </c>
      <c r="X46">
        <f t="shared" si="10"/>
        <v>267</v>
      </c>
      <c r="Y46">
        <f t="shared" si="10"/>
        <v>0</v>
      </c>
      <c r="Z46">
        <f t="shared" si="10"/>
        <v>0</v>
      </c>
      <c r="AA46">
        <f t="shared" si="10"/>
        <v>0</v>
      </c>
      <c r="AB46">
        <f t="shared" si="10"/>
        <v>0</v>
      </c>
      <c r="AC46">
        <f t="shared" si="10"/>
        <v>0</v>
      </c>
      <c r="AD46">
        <f t="shared" si="10"/>
        <v>0</v>
      </c>
    </row>
    <row r="55" spans="1:36" x14ac:dyDescent="0.25">
      <c r="T55" s="5"/>
      <c r="U55" s="5"/>
      <c r="V55" s="5"/>
    </row>
    <row r="56" spans="1:36" x14ac:dyDescent="0.25">
      <c r="T56" s="5"/>
      <c r="U56" s="5"/>
      <c r="V56" s="5"/>
    </row>
    <row r="57" spans="1:36" x14ac:dyDescent="0.25">
      <c r="A57" s="6" t="s">
        <v>36</v>
      </c>
      <c r="T57" s="5"/>
      <c r="U57" s="5"/>
      <c r="V57" s="5"/>
    </row>
    <row r="58" spans="1:36" x14ac:dyDescent="0.25">
      <c r="A58" s="6" t="s">
        <v>0</v>
      </c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37</v>
      </c>
      <c r="H58" s="6" t="s">
        <v>38</v>
      </c>
      <c r="I58" s="6" t="s">
        <v>39</v>
      </c>
      <c r="J58" s="6" t="s">
        <v>22</v>
      </c>
      <c r="K58" s="6" t="s">
        <v>23</v>
      </c>
      <c r="L58" s="6" t="s">
        <v>24</v>
      </c>
      <c r="M58" s="6" t="s">
        <v>3</v>
      </c>
      <c r="N58" s="6" t="s">
        <v>4</v>
      </c>
      <c r="O58" s="6" t="s">
        <v>5</v>
      </c>
      <c r="P58" s="6" t="s">
        <v>25</v>
      </c>
      <c r="Q58" s="6" t="s">
        <v>26</v>
      </c>
      <c r="R58" s="6" t="s">
        <v>27</v>
      </c>
      <c r="S58" s="6" t="s">
        <v>9</v>
      </c>
      <c r="T58" s="6" t="s">
        <v>10</v>
      </c>
      <c r="U58" s="6" t="s">
        <v>11</v>
      </c>
      <c r="V58" s="6" t="s">
        <v>28</v>
      </c>
      <c r="W58" s="6" t="s">
        <v>29</v>
      </c>
      <c r="X58" s="6" t="s">
        <v>30</v>
      </c>
      <c r="Y58" s="6" t="s">
        <v>6</v>
      </c>
      <c r="Z58" s="6" t="s">
        <v>7</v>
      </c>
      <c r="AA58" s="6" t="s">
        <v>8</v>
      </c>
      <c r="AB58" s="6" t="s">
        <v>31</v>
      </c>
      <c r="AC58" s="6" t="s">
        <v>32</v>
      </c>
      <c r="AD58" s="6" t="s">
        <v>33</v>
      </c>
      <c r="AE58" s="6"/>
      <c r="AF58" s="6" t="s">
        <v>12</v>
      </c>
      <c r="AG58" s="6" t="s">
        <v>13</v>
      </c>
      <c r="AH58" s="6" t="s">
        <v>14</v>
      </c>
      <c r="AI58" s="6" t="s">
        <v>15</v>
      </c>
      <c r="AJ58" s="6" t="s">
        <v>16</v>
      </c>
    </row>
    <row r="60" spans="1:36" x14ac:dyDescent="0.25">
      <c r="A60">
        <v>1</v>
      </c>
      <c r="B60">
        <v>332</v>
      </c>
      <c r="C60" t="s">
        <v>50</v>
      </c>
      <c r="D60">
        <v>50</v>
      </c>
      <c r="E60" s="1">
        <f>47+1</f>
        <v>48</v>
      </c>
      <c r="F60" s="1">
        <f>47+1</f>
        <v>48</v>
      </c>
      <c r="G60">
        <v>47</v>
      </c>
      <c r="H60">
        <v>47</v>
      </c>
      <c r="I60">
        <v>45</v>
      </c>
      <c r="T60" s="5"/>
      <c r="U60" s="5"/>
      <c r="V60" s="3">
        <f>1+50+1</f>
        <v>52</v>
      </c>
      <c r="W60" s="1">
        <f>50+1</f>
        <v>51</v>
      </c>
      <c r="X60" s="1">
        <f>50+1</f>
        <v>51</v>
      </c>
      <c r="AF60">
        <f>SUM(D60:AD60)</f>
        <v>439</v>
      </c>
      <c r="AG60">
        <f>IF(ISERROR(SMALL($D60:$AD60,1)),0,MAX(SMALL($D60:$AD60,1),0))</f>
        <v>45</v>
      </c>
      <c r="AH60">
        <f>IF(ISERROR(SMALL($D60:$AD60,2)),0,MAX(SMALL($D60:$AD60,2),0))</f>
        <v>47</v>
      </c>
      <c r="AI60">
        <f>IF(ISERROR(SMALL($D60:$AD60,3)),0,MAX(SMALL($D60:$AD60,3),0))</f>
        <v>47</v>
      </c>
      <c r="AJ60">
        <f t="shared" ref="AJ60" si="11">+AF60-AG60-AH60-AI60</f>
        <v>300</v>
      </c>
    </row>
    <row r="61" spans="1:36" x14ac:dyDescent="0.25">
      <c r="A61">
        <v>2</v>
      </c>
      <c r="B61">
        <v>321</v>
      </c>
      <c r="C61" t="s">
        <v>138</v>
      </c>
      <c r="D61" s="1">
        <f>45+1</f>
        <v>46</v>
      </c>
      <c r="E61">
        <v>50</v>
      </c>
      <c r="F61">
        <v>50</v>
      </c>
      <c r="G61" s="3">
        <f>1+50+1</f>
        <v>52</v>
      </c>
      <c r="H61" s="1">
        <f>50+1</f>
        <v>51</v>
      </c>
      <c r="I61" s="1">
        <f>50+1</f>
        <v>51</v>
      </c>
      <c r="T61" s="5"/>
      <c r="U61" s="5"/>
      <c r="V61">
        <v>0</v>
      </c>
      <c r="W61">
        <v>0</v>
      </c>
      <c r="X61">
        <v>0</v>
      </c>
      <c r="AF61">
        <f t="shared" ref="AF61:AF74" si="12">SUM(D61:AD61)</f>
        <v>300</v>
      </c>
      <c r="AG61">
        <f t="shared" ref="AG61:AG74" si="13">IF(ISERROR(SMALL($D61:$AD61,1)),0,MAX(SMALL($D61:$AD61,1),0))</f>
        <v>0</v>
      </c>
      <c r="AH61">
        <f t="shared" ref="AH61:AH74" si="14">IF(ISERROR(SMALL($D61:$AD61,2)),0,MAX(SMALL($D61:$AD61,2),0))</f>
        <v>0</v>
      </c>
      <c r="AI61">
        <f t="shared" ref="AI61:AI74" si="15">IF(ISERROR(SMALL($D61:$AD61,3)),0,MAX(SMALL($D61:$AD61,3),0))</f>
        <v>0</v>
      </c>
      <c r="AJ61">
        <f t="shared" ref="AJ61:AJ74" si="16">+AF61-AG61-AH61-AI61</f>
        <v>300</v>
      </c>
    </row>
    <row r="62" spans="1:36" x14ac:dyDescent="0.25">
      <c r="A62">
        <v>3</v>
      </c>
      <c r="B62">
        <v>362</v>
      </c>
      <c r="C62" t="s">
        <v>145</v>
      </c>
      <c r="D62">
        <v>39</v>
      </c>
      <c r="E62">
        <v>45</v>
      </c>
      <c r="F62">
        <v>39</v>
      </c>
      <c r="G62">
        <v>40</v>
      </c>
      <c r="H62">
        <v>45</v>
      </c>
      <c r="I62">
        <v>43</v>
      </c>
      <c r="T62" s="5"/>
      <c r="U62" s="5"/>
      <c r="V62">
        <v>0</v>
      </c>
      <c r="W62">
        <v>0</v>
      </c>
      <c r="X62">
        <v>0</v>
      </c>
      <c r="AF62">
        <f t="shared" si="12"/>
        <v>251</v>
      </c>
      <c r="AG62">
        <f t="shared" si="13"/>
        <v>0</v>
      </c>
      <c r="AH62">
        <f t="shared" si="14"/>
        <v>0</v>
      </c>
      <c r="AI62">
        <f t="shared" si="15"/>
        <v>0</v>
      </c>
      <c r="AJ62">
        <f t="shared" si="16"/>
        <v>251</v>
      </c>
    </row>
    <row r="63" spans="1:36" x14ac:dyDescent="0.25">
      <c r="A63">
        <v>4</v>
      </c>
      <c r="B63">
        <v>317</v>
      </c>
      <c r="C63" t="s">
        <v>146</v>
      </c>
      <c r="D63">
        <v>38</v>
      </c>
      <c r="E63">
        <v>40</v>
      </c>
      <c r="F63">
        <v>45</v>
      </c>
      <c r="G63">
        <v>39</v>
      </c>
      <c r="H63">
        <v>40</v>
      </c>
      <c r="I63">
        <v>40</v>
      </c>
      <c r="T63" s="5"/>
      <c r="U63" s="5"/>
      <c r="V63">
        <v>0</v>
      </c>
      <c r="W63">
        <v>0</v>
      </c>
      <c r="X63">
        <v>0</v>
      </c>
      <c r="AF63">
        <f t="shared" si="12"/>
        <v>242</v>
      </c>
      <c r="AG63">
        <f t="shared" si="13"/>
        <v>0</v>
      </c>
      <c r="AH63">
        <f t="shared" si="14"/>
        <v>0</v>
      </c>
      <c r="AI63">
        <f t="shared" si="15"/>
        <v>0</v>
      </c>
      <c r="AJ63">
        <f t="shared" si="16"/>
        <v>242</v>
      </c>
    </row>
    <row r="64" spans="1:36" x14ac:dyDescent="0.25">
      <c r="A64">
        <v>5</v>
      </c>
      <c r="B64">
        <v>322</v>
      </c>
      <c r="C64" t="s">
        <v>149</v>
      </c>
      <c r="D64">
        <v>47</v>
      </c>
      <c r="E64">
        <v>35</v>
      </c>
      <c r="F64">
        <v>37</v>
      </c>
      <c r="G64">
        <v>34</v>
      </c>
      <c r="H64">
        <v>41</v>
      </c>
      <c r="I64">
        <v>47</v>
      </c>
      <c r="T64" s="5"/>
      <c r="U64" s="5"/>
      <c r="V64">
        <v>0</v>
      </c>
      <c r="W64">
        <v>0</v>
      </c>
      <c r="X64">
        <v>0</v>
      </c>
      <c r="AF64">
        <f t="shared" si="12"/>
        <v>241</v>
      </c>
      <c r="AG64">
        <f t="shared" si="13"/>
        <v>0</v>
      </c>
      <c r="AH64">
        <f t="shared" si="14"/>
        <v>0</v>
      </c>
      <c r="AI64">
        <f t="shared" si="15"/>
        <v>0</v>
      </c>
      <c r="AJ64">
        <f t="shared" si="16"/>
        <v>241</v>
      </c>
    </row>
    <row r="65" spans="1:36" x14ac:dyDescent="0.25">
      <c r="A65">
        <v>6</v>
      </c>
      <c r="B65">
        <v>388</v>
      </c>
      <c r="C65" t="s">
        <v>150</v>
      </c>
      <c r="D65">
        <v>37</v>
      </c>
      <c r="E65">
        <v>37</v>
      </c>
      <c r="F65">
        <v>41</v>
      </c>
      <c r="G65">
        <v>45</v>
      </c>
      <c r="H65">
        <v>43</v>
      </c>
      <c r="I65">
        <v>35</v>
      </c>
      <c r="T65" s="5"/>
      <c r="U65" s="5"/>
      <c r="V65">
        <v>0</v>
      </c>
      <c r="W65">
        <v>0</v>
      </c>
      <c r="X65">
        <v>0</v>
      </c>
      <c r="AF65">
        <f t="shared" si="12"/>
        <v>238</v>
      </c>
      <c r="AG65">
        <f t="shared" si="13"/>
        <v>0</v>
      </c>
      <c r="AH65">
        <f t="shared" si="14"/>
        <v>0</v>
      </c>
      <c r="AI65">
        <f t="shared" si="15"/>
        <v>0</v>
      </c>
      <c r="AJ65">
        <f t="shared" si="16"/>
        <v>238</v>
      </c>
    </row>
    <row r="66" spans="1:36" x14ac:dyDescent="0.25">
      <c r="A66">
        <v>7</v>
      </c>
      <c r="B66">
        <v>325</v>
      </c>
      <c r="C66" t="s">
        <v>151</v>
      </c>
      <c r="D66">
        <v>34</v>
      </c>
      <c r="E66">
        <v>38</v>
      </c>
      <c r="F66">
        <v>40</v>
      </c>
      <c r="G66">
        <v>41</v>
      </c>
      <c r="H66">
        <v>37</v>
      </c>
      <c r="I66">
        <v>41</v>
      </c>
      <c r="T66" s="5"/>
      <c r="U66" s="5"/>
      <c r="V66">
        <v>0</v>
      </c>
      <c r="W66">
        <v>0</v>
      </c>
      <c r="X66">
        <v>0</v>
      </c>
      <c r="AF66">
        <f t="shared" si="12"/>
        <v>231</v>
      </c>
      <c r="AG66">
        <f t="shared" si="13"/>
        <v>0</v>
      </c>
      <c r="AH66">
        <f t="shared" si="14"/>
        <v>0</v>
      </c>
      <c r="AI66">
        <f t="shared" si="15"/>
        <v>0</v>
      </c>
      <c r="AJ66">
        <f t="shared" si="16"/>
        <v>231</v>
      </c>
    </row>
    <row r="67" spans="1:36" x14ac:dyDescent="0.25">
      <c r="A67">
        <v>8</v>
      </c>
      <c r="B67">
        <v>420</v>
      </c>
      <c r="C67" t="s">
        <v>156</v>
      </c>
      <c r="D67">
        <v>36</v>
      </c>
      <c r="E67">
        <v>39</v>
      </c>
      <c r="F67">
        <v>35</v>
      </c>
      <c r="G67">
        <v>35</v>
      </c>
      <c r="H67">
        <v>32</v>
      </c>
      <c r="I67">
        <v>36</v>
      </c>
      <c r="T67" s="5"/>
      <c r="U67" s="5"/>
      <c r="V67">
        <v>0</v>
      </c>
      <c r="W67">
        <v>0</v>
      </c>
      <c r="X67">
        <v>0</v>
      </c>
      <c r="AF67">
        <f t="shared" si="12"/>
        <v>213</v>
      </c>
      <c r="AG67">
        <f t="shared" si="13"/>
        <v>0</v>
      </c>
      <c r="AH67">
        <f t="shared" si="14"/>
        <v>0</v>
      </c>
      <c r="AI67">
        <f t="shared" si="15"/>
        <v>0</v>
      </c>
      <c r="AJ67">
        <f t="shared" si="16"/>
        <v>213</v>
      </c>
    </row>
    <row r="68" spans="1:36" x14ac:dyDescent="0.25">
      <c r="A68">
        <v>9</v>
      </c>
      <c r="B68">
        <v>346</v>
      </c>
      <c r="C68" t="s">
        <v>152</v>
      </c>
      <c r="D68">
        <v>41</v>
      </c>
      <c r="E68">
        <v>43</v>
      </c>
      <c r="F68">
        <v>43</v>
      </c>
      <c r="G68">
        <v>43</v>
      </c>
      <c r="H68">
        <v>35</v>
      </c>
      <c r="I68">
        <v>0</v>
      </c>
      <c r="T68" s="5"/>
      <c r="U68" s="5"/>
      <c r="V68">
        <v>0</v>
      </c>
      <c r="W68">
        <v>0</v>
      </c>
      <c r="X68">
        <v>0</v>
      </c>
      <c r="AF68">
        <f t="shared" si="12"/>
        <v>205</v>
      </c>
      <c r="AG68">
        <f t="shared" si="13"/>
        <v>0</v>
      </c>
      <c r="AH68">
        <f t="shared" si="14"/>
        <v>0</v>
      </c>
      <c r="AI68">
        <f t="shared" si="15"/>
        <v>0</v>
      </c>
      <c r="AJ68">
        <f t="shared" si="16"/>
        <v>205</v>
      </c>
    </row>
    <row r="69" spans="1:36" x14ac:dyDescent="0.25">
      <c r="A69">
        <v>10</v>
      </c>
      <c r="B69">
        <v>324</v>
      </c>
      <c r="C69" t="s">
        <v>157</v>
      </c>
      <c r="D69">
        <v>40</v>
      </c>
      <c r="E69">
        <v>36</v>
      </c>
      <c r="F69">
        <v>38</v>
      </c>
      <c r="G69">
        <v>0</v>
      </c>
      <c r="H69">
        <v>34</v>
      </c>
      <c r="I69">
        <v>0</v>
      </c>
      <c r="T69" s="5"/>
      <c r="U69" s="5"/>
      <c r="V69">
        <v>0</v>
      </c>
      <c r="W69">
        <v>0</v>
      </c>
      <c r="X69">
        <v>0</v>
      </c>
      <c r="AF69">
        <f t="shared" si="12"/>
        <v>148</v>
      </c>
      <c r="AG69">
        <f t="shared" si="13"/>
        <v>0</v>
      </c>
      <c r="AH69">
        <f t="shared" si="14"/>
        <v>0</v>
      </c>
      <c r="AI69">
        <f t="shared" si="15"/>
        <v>0</v>
      </c>
      <c r="AJ69">
        <f t="shared" si="16"/>
        <v>148</v>
      </c>
    </row>
    <row r="70" spans="1:36" x14ac:dyDescent="0.25">
      <c r="A70">
        <v>11</v>
      </c>
      <c r="B70">
        <v>326</v>
      </c>
      <c r="C70" t="s">
        <v>159</v>
      </c>
      <c r="D70">
        <v>43</v>
      </c>
      <c r="E70">
        <v>41</v>
      </c>
      <c r="F70">
        <v>36</v>
      </c>
      <c r="G70">
        <v>0</v>
      </c>
      <c r="H70">
        <v>0</v>
      </c>
      <c r="I70">
        <v>0</v>
      </c>
      <c r="T70" s="5"/>
      <c r="U70" s="5"/>
      <c r="V70">
        <v>0</v>
      </c>
      <c r="W70">
        <v>0</v>
      </c>
      <c r="X70">
        <v>0</v>
      </c>
      <c r="AF70">
        <f t="shared" si="12"/>
        <v>120</v>
      </c>
      <c r="AG70">
        <f t="shared" si="13"/>
        <v>0</v>
      </c>
      <c r="AH70">
        <f t="shared" si="14"/>
        <v>0</v>
      </c>
      <c r="AI70">
        <f t="shared" si="15"/>
        <v>0</v>
      </c>
      <c r="AJ70">
        <f t="shared" si="16"/>
        <v>120</v>
      </c>
    </row>
    <row r="71" spans="1:36" x14ac:dyDescent="0.25">
      <c r="A71">
        <v>12</v>
      </c>
      <c r="B71">
        <v>305</v>
      </c>
      <c r="C71" t="s">
        <v>158</v>
      </c>
      <c r="D71">
        <v>0</v>
      </c>
      <c r="E71">
        <v>0</v>
      </c>
      <c r="F71">
        <v>0</v>
      </c>
      <c r="G71">
        <v>38</v>
      </c>
      <c r="H71">
        <v>38</v>
      </c>
      <c r="I71">
        <v>38</v>
      </c>
      <c r="T71" s="5"/>
      <c r="U71" s="5"/>
      <c r="V71">
        <v>0</v>
      </c>
      <c r="W71">
        <v>0</v>
      </c>
      <c r="X71">
        <v>0</v>
      </c>
      <c r="AF71">
        <f t="shared" si="12"/>
        <v>114</v>
      </c>
      <c r="AG71">
        <f t="shared" si="13"/>
        <v>0</v>
      </c>
      <c r="AH71">
        <f t="shared" si="14"/>
        <v>0</v>
      </c>
      <c r="AI71">
        <f t="shared" si="15"/>
        <v>0</v>
      </c>
      <c r="AJ71">
        <f t="shared" si="16"/>
        <v>114</v>
      </c>
    </row>
    <row r="72" spans="1:36" x14ac:dyDescent="0.25">
      <c r="A72">
        <v>13</v>
      </c>
      <c r="B72">
        <v>385</v>
      </c>
      <c r="C72" t="s">
        <v>163</v>
      </c>
      <c r="D72">
        <v>0</v>
      </c>
      <c r="E72">
        <v>0</v>
      </c>
      <c r="F72">
        <v>0</v>
      </c>
      <c r="G72">
        <v>37</v>
      </c>
      <c r="H72">
        <v>36</v>
      </c>
      <c r="I72">
        <v>37</v>
      </c>
      <c r="T72" s="5"/>
      <c r="U72" s="5"/>
      <c r="V72">
        <v>0</v>
      </c>
      <c r="W72">
        <v>0</v>
      </c>
      <c r="X72">
        <v>0</v>
      </c>
      <c r="AF72">
        <f t="shared" si="12"/>
        <v>110</v>
      </c>
      <c r="AG72">
        <f t="shared" si="13"/>
        <v>0</v>
      </c>
      <c r="AH72">
        <f t="shared" si="14"/>
        <v>0</v>
      </c>
      <c r="AI72">
        <f t="shared" si="15"/>
        <v>0</v>
      </c>
      <c r="AJ72">
        <f t="shared" si="16"/>
        <v>110</v>
      </c>
    </row>
    <row r="73" spans="1:36" x14ac:dyDescent="0.25">
      <c r="A73">
        <v>14</v>
      </c>
      <c r="B73">
        <v>327</v>
      </c>
      <c r="C73" t="s">
        <v>160</v>
      </c>
      <c r="D73" s="2">
        <f>1+35</f>
        <v>36</v>
      </c>
      <c r="E73">
        <v>34</v>
      </c>
      <c r="F73">
        <v>0</v>
      </c>
      <c r="G73">
        <v>0</v>
      </c>
      <c r="H73">
        <v>39</v>
      </c>
      <c r="I73">
        <v>0</v>
      </c>
      <c r="T73" s="5"/>
      <c r="U73" s="5"/>
      <c r="V73">
        <v>0</v>
      </c>
      <c r="W73">
        <v>0</v>
      </c>
      <c r="X73">
        <v>0</v>
      </c>
      <c r="AF73">
        <f t="shared" si="12"/>
        <v>109</v>
      </c>
      <c r="AG73">
        <f t="shared" si="13"/>
        <v>0</v>
      </c>
      <c r="AH73">
        <f t="shared" si="14"/>
        <v>0</v>
      </c>
      <c r="AI73">
        <f t="shared" si="15"/>
        <v>0</v>
      </c>
      <c r="AJ73">
        <f t="shared" si="16"/>
        <v>109</v>
      </c>
    </row>
    <row r="74" spans="1:36" x14ac:dyDescent="0.25">
      <c r="A74">
        <v>15</v>
      </c>
      <c r="B74">
        <v>333</v>
      </c>
      <c r="C74" t="s">
        <v>162</v>
      </c>
      <c r="D74">
        <v>0</v>
      </c>
      <c r="E74">
        <v>0</v>
      </c>
      <c r="F74">
        <v>0</v>
      </c>
      <c r="G74">
        <v>36</v>
      </c>
      <c r="H74">
        <v>33</v>
      </c>
      <c r="I74">
        <v>39</v>
      </c>
      <c r="T74" s="5"/>
      <c r="U74" s="5"/>
      <c r="V74">
        <v>0</v>
      </c>
      <c r="W74">
        <v>0</v>
      </c>
      <c r="X74">
        <v>0</v>
      </c>
      <c r="AF74">
        <f t="shared" si="12"/>
        <v>108</v>
      </c>
      <c r="AG74">
        <f t="shared" si="13"/>
        <v>0</v>
      </c>
      <c r="AH74">
        <f t="shared" si="14"/>
        <v>0</v>
      </c>
      <c r="AI74">
        <f t="shared" si="15"/>
        <v>0</v>
      </c>
      <c r="AJ74">
        <f t="shared" si="16"/>
        <v>108</v>
      </c>
    </row>
    <row r="75" spans="1:36" x14ac:dyDescent="0.25">
      <c r="A75">
        <v>16</v>
      </c>
      <c r="T75" s="5"/>
      <c r="U75" s="5"/>
      <c r="V75" s="5"/>
    </row>
    <row r="76" spans="1:36" x14ac:dyDescent="0.25">
      <c r="T76" s="5"/>
      <c r="U76" s="5"/>
      <c r="V76" s="5"/>
    </row>
    <row r="77" spans="1:36" x14ac:dyDescent="0.25">
      <c r="T77" s="5"/>
      <c r="U77" s="5"/>
      <c r="V77" s="5"/>
    </row>
    <row r="79" spans="1:36" x14ac:dyDescent="0.25">
      <c r="D79">
        <f t="shared" ref="D79:I79" si="17">SUM(D60:D78)</f>
        <v>487</v>
      </c>
      <c r="E79">
        <f t="shared" si="17"/>
        <v>486</v>
      </c>
      <c r="F79">
        <f t="shared" si="17"/>
        <v>452</v>
      </c>
      <c r="G79">
        <f t="shared" si="17"/>
        <v>487</v>
      </c>
      <c r="H79">
        <f t="shared" si="17"/>
        <v>551</v>
      </c>
      <c r="I79">
        <f t="shared" si="17"/>
        <v>452</v>
      </c>
      <c r="J79">
        <f t="shared" ref="J79:U79" si="18">SUM(J60:J78)</f>
        <v>0</v>
      </c>
      <c r="K79">
        <f t="shared" si="18"/>
        <v>0</v>
      </c>
      <c r="L79">
        <f t="shared" si="18"/>
        <v>0</v>
      </c>
      <c r="M79">
        <f t="shared" si="18"/>
        <v>0</v>
      </c>
      <c r="N79">
        <f t="shared" si="18"/>
        <v>0</v>
      </c>
      <c r="O79">
        <f t="shared" si="18"/>
        <v>0</v>
      </c>
      <c r="P79">
        <f t="shared" si="18"/>
        <v>0</v>
      </c>
      <c r="Q79">
        <f t="shared" si="18"/>
        <v>0</v>
      </c>
      <c r="R79">
        <f t="shared" si="18"/>
        <v>0</v>
      </c>
      <c r="S79">
        <f t="shared" si="18"/>
        <v>0</v>
      </c>
      <c r="T79">
        <f t="shared" si="18"/>
        <v>0</v>
      </c>
      <c r="U79">
        <f t="shared" si="18"/>
        <v>0</v>
      </c>
      <c r="V79">
        <f>SUM(V60:V78)</f>
        <v>52</v>
      </c>
      <c r="W79">
        <f t="shared" ref="W79:AD79" si="19">SUM(W60:W78)</f>
        <v>51</v>
      </c>
      <c r="X79">
        <f t="shared" si="19"/>
        <v>51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</row>
    <row r="82" spans="1:36" x14ac:dyDescent="0.25">
      <c r="A82" s="6" t="s">
        <v>35</v>
      </c>
    </row>
    <row r="83" spans="1:36" x14ac:dyDescent="0.25">
      <c r="A83" s="6" t="s">
        <v>0</v>
      </c>
      <c r="B83" s="6" t="s">
        <v>1</v>
      </c>
      <c r="C83" s="6" t="s">
        <v>2</v>
      </c>
      <c r="D83" s="6" t="s">
        <v>3</v>
      </c>
      <c r="E83" s="6" t="s">
        <v>4</v>
      </c>
      <c r="F83" s="6" t="s">
        <v>5</v>
      </c>
      <c r="G83" s="6" t="s">
        <v>37</v>
      </c>
      <c r="H83" s="6" t="s">
        <v>38</v>
      </c>
      <c r="I83" s="6" t="s">
        <v>39</v>
      </c>
      <c r="J83" s="6" t="s">
        <v>22</v>
      </c>
      <c r="K83" s="6" t="s">
        <v>23</v>
      </c>
      <c r="L83" s="6" t="s">
        <v>24</v>
      </c>
      <c r="M83" s="6" t="s">
        <v>3</v>
      </c>
      <c r="N83" s="6" t="s">
        <v>4</v>
      </c>
      <c r="O83" s="6" t="s">
        <v>5</v>
      </c>
      <c r="P83" s="6" t="s">
        <v>25</v>
      </c>
      <c r="Q83" s="6" t="s">
        <v>26</v>
      </c>
      <c r="R83" s="6" t="s">
        <v>27</v>
      </c>
      <c r="S83" s="6" t="s">
        <v>9</v>
      </c>
      <c r="T83" s="6" t="s">
        <v>10</v>
      </c>
      <c r="U83" s="6" t="s">
        <v>11</v>
      </c>
      <c r="V83" s="6" t="s">
        <v>28</v>
      </c>
      <c r="W83" s="6" t="s">
        <v>29</v>
      </c>
      <c r="X83" s="6" t="s">
        <v>30</v>
      </c>
      <c r="Y83" s="6" t="s">
        <v>6</v>
      </c>
      <c r="Z83" s="6" t="s">
        <v>7</v>
      </c>
      <c r="AA83" s="6" t="s">
        <v>8</v>
      </c>
      <c r="AB83" s="6" t="s">
        <v>31</v>
      </c>
      <c r="AC83" s="6" t="s">
        <v>32</v>
      </c>
      <c r="AD83" s="6" t="s">
        <v>33</v>
      </c>
      <c r="AE83" s="6"/>
      <c r="AF83" s="6" t="s">
        <v>12</v>
      </c>
      <c r="AG83" s="6" t="s">
        <v>13</v>
      </c>
      <c r="AH83" s="6" t="s">
        <v>14</v>
      </c>
      <c r="AI83" s="6" t="s">
        <v>15</v>
      </c>
      <c r="AJ83" s="6" t="s">
        <v>16</v>
      </c>
    </row>
    <row r="85" spans="1:36" x14ac:dyDescent="0.25">
      <c r="A85">
        <v>1</v>
      </c>
      <c r="B85">
        <v>407</v>
      </c>
      <c r="C85" t="s">
        <v>54</v>
      </c>
      <c r="D85">
        <v>45</v>
      </c>
      <c r="E85">
        <v>47</v>
      </c>
      <c r="F85">
        <v>47</v>
      </c>
      <c r="G85">
        <v>43</v>
      </c>
      <c r="H85">
        <v>45</v>
      </c>
      <c r="I85">
        <v>45</v>
      </c>
      <c r="T85" s="5"/>
      <c r="U85" s="5"/>
      <c r="V85" s="3">
        <f>1+50+1</f>
        <v>52</v>
      </c>
      <c r="W85" s="1">
        <f>50+1</f>
        <v>51</v>
      </c>
      <c r="X85" s="1">
        <f>50+1</f>
        <v>51</v>
      </c>
      <c r="AF85">
        <f>SUM(D85:AD85)</f>
        <v>426</v>
      </c>
      <c r="AG85">
        <f>IF(ISERROR(SMALL($D85:$AD85,1)),0,MAX(SMALL($D85:$AD85,1),0))</f>
        <v>43</v>
      </c>
      <c r="AH85">
        <f>IF(ISERROR(SMALL($D85:$AD85,2)),0,MAX(SMALL($D85:$AD85,2),0))</f>
        <v>45</v>
      </c>
      <c r="AI85">
        <f>IF(ISERROR(SMALL($D85:$AD85,3)),0,MAX(SMALL($D85:$AD85,3),0))</f>
        <v>45</v>
      </c>
      <c r="AJ85">
        <f t="shared" ref="AJ85" si="20">+AF85-AG85-AH85-AI85</f>
        <v>293</v>
      </c>
    </row>
    <row r="86" spans="1:36" x14ac:dyDescent="0.25">
      <c r="A86">
        <v>2</v>
      </c>
      <c r="B86">
        <v>434</v>
      </c>
      <c r="C86" t="s">
        <v>143</v>
      </c>
      <c r="D86" s="3">
        <f>1+50+1</f>
        <v>52</v>
      </c>
      <c r="E86" s="1">
        <f>50+1</f>
        <v>51</v>
      </c>
      <c r="F86" s="1">
        <f>50+1</f>
        <v>51</v>
      </c>
      <c r="G86" s="3">
        <f>1+50+1</f>
        <v>52</v>
      </c>
      <c r="H86" s="1">
        <f>50+1</f>
        <v>51</v>
      </c>
      <c r="I86" s="1">
        <f>47+1</f>
        <v>48</v>
      </c>
      <c r="T86" s="5"/>
      <c r="U86" s="5"/>
      <c r="V86">
        <v>0</v>
      </c>
      <c r="W86">
        <v>0</v>
      </c>
      <c r="X86">
        <v>0</v>
      </c>
      <c r="AF86">
        <f>SUM(D86:AD86)</f>
        <v>305</v>
      </c>
      <c r="AG86">
        <f t="shared" ref="AG86:AG89" si="21">IF(ISERROR(SMALL($D86:$AD86,1)),0,MAX(SMALL($D86:$AD86,1),0))</f>
        <v>0</v>
      </c>
      <c r="AH86">
        <f t="shared" ref="AH86:AH89" si="22">IF(ISERROR(SMALL($D86:$AD86,2)),0,MAX(SMALL($D86:$AD86,2),0))</f>
        <v>0</v>
      </c>
      <c r="AI86">
        <f t="shared" ref="AI86:AI89" si="23">IF(ISERROR(SMALL($D86:$AD86,3)),0,MAX(SMALL($D86:$AD86,3),0))</f>
        <v>0</v>
      </c>
      <c r="AJ86">
        <f t="shared" ref="AJ86:AJ89" si="24">+AF86-AG86-AH86-AI86</f>
        <v>305</v>
      </c>
    </row>
    <row r="87" spans="1:36" x14ac:dyDescent="0.25">
      <c r="A87">
        <v>3</v>
      </c>
      <c r="B87">
        <v>470</v>
      </c>
      <c r="C87" t="s">
        <v>154</v>
      </c>
      <c r="D87">
        <v>41</v>
      </c>
      <c r="E87">
        <v>43</v>
      </c>
      <c r="F87">
        <v>45</v>
      </c>
      <c r="G87">
        <v>45</v>
      </c>
      <c r="H87">
        <v>43</v>
      </c>
      <c r="I87">
        <v>43</v>
      </c>
      <c r="T87" s="5"/>
      <c r="U87" s="5"/>
      <c r="V87">
        <v>0</v>
      </c>
      <c r="W87">
        <v>0</v>
      </c>
      <c r="X87">
        <v>0</v>
      </c>
      <c r="AF87">
        <f>SUM(D87:AD87)</f>
        <v>260</v>
      </c>
      <c r="AG87">
        <f t="shared" si="21"/>
        <v>0</v>
      </c>
      <c r="AH87">
        <f t="shared" si="22"/>
        <v>0</v>
      </c>
      <c r="AI87">
        <f t="shared" si="23"/>
        <v>0</v>
      </c>
      <c r="AJ87">
        <f t="shared" si="24"/>
        <v>260</v>
      </c>
    </row>
    <row r="88" spans="1:36" x14ac:dyDescent="0.25">
      <c r="A88">
        <v>4</v>
      </c>
      <c r="B88">
        <v>415</v>
      </c>
      <c r="C88" t="s">
        <v>155</v>
      </c>
      <c r="D88">
        <v>47</v>
      </c>
      <c r="E88">
        <v>41</v>
      </c>
      <c r="F88">
        <v>0</v>
      </c>
      <c r="G88">
        <v>47</v>
      </c>
      <c r="H88">
        <v>47</v>
      </c>
      <c r="I88">
        <v>50</v>
      </c>
      <c r="T88" s="5"/>
      <c r="U88" s="5"/>
      <c r="V88">
        <v>0</v>
      </c>
      <c r="W88">
        <v>0</v>
      </c>
      <c r="X88">
        <v>0</v>
      </c>
      <c r="AF88">
        <f>SUM(D88:AD88)</f>
        <v>232</v>
      </c>
      <c r="AG88">
        <f t="shared" si="21"/>
        <v>0</v>
      </c>
      <c r="AH88">
        <f t="shared" si="22"/>
        <v>0</v>
      </c>
      <c r="AI88">
        <f t="shared" si="23"/>
        <v>0</v>
      </c>
      <c r="AJ88">
        <f t="shared" si="24"/>
        <v>232</v>
      </c>
    </row>
    <row r="89" spans="1:36" x14ac:dyDescent="0.25">
      <c r="A89">
        <v>5</v>
      </c>
      <c r="B89">
        <v>420</v>
      </c>
      <c r="C89" t="s">
        <v>156</v>
      </c>
      <c r="D89">
        <v>43</v>
      </c>
      <c r="E89">
        <v>45</v>
      </c>
      <c r="F89">
        <v>0</v>
      </c>
      <c r="G89">
        <v>41</v>
      </c>
      <c r="H89">
        <v>41</v>
      </c>
      <c r="I89">
        <v>41</v>
      </c>
      <c r="T89" s="5"/>
      <c r="U89" s="5"/>
      <c r="V89">
        <v>0</v>
      </c>
      <c r="W89">
        <v>0</v>
      </c>
      <c r="X89">
        <v>0</v>
      </c>
      <c r="AF89">
        <f>SUM(D89:AD89)</f>
        <v>211</v>
      </c>
      <c r="AG89">
        <f t="shared" si="21"/>
        <v>0</v>
      </c>
      <c r="AH89">
        <f t="shared" si="22"/>
        <v>0</v>
      </c>
      <c r="AI89">
        <f t="shared" si="23"/>
        <v>0</v>
      </c>
      <c r="AJ89">
        <f t="shared" si="24"/>
        <v>211</v>
      </c>
    </row>
    <row r="90" spans="1:36" x14ac:dyDescent="0.25">
      <c r="T90" s="5"/>
      <c r="U90" s="5"/>
      <c r="V90" s="5"/>
    </row>
    <row r="91" spans="1:36" x14ac:dyDescent="0.25">
      <c r="T91" s="5"/>
      <c r="U91" s="5"/>
      <c r="V91" s="5"/>
    </row>
    <row r="93" spans="1:36" x14ac:dyDescent="0.25">
      <c r="D93">
        <f>SUM(D84:D92)</f>
        <v>228</v>
      </c>
      <c r="E93">
        <f t="shared" ref="E93:AD93" si="25">SUM(E84:E92)</f>
        <v>227</v>
      </c>
      <c r="F93">
        <f t="shared" si="25"/>
        <v>143</v>
      </c>
      <c r="G93">
        <f t="shared" si="25"/>
        <v>228</v>
      </c>
      <c r="H93">
        <f t="shared" si="25"/>
        <v>227</v>
      </c>
      <c r="I93">
        <f t="shared" si="25"/>
        <v>227</v>
      </c>
      <c r="J93">
        <f t="shared" si="25"/>
        <v>0</v>
      </c>
      <c r="K93">
        <f t="shared" si="25"/>
        <v>0</v>
      </c>
      <c r="L93">
        <f t="shared" si="25"/>
        <v>0</v>
      </c>
      <c r="M93">
        <f t="shared" si="25"/>
        <v>0</v>
      </c>
      <c r="N93">
        <f t="shared" si="25"/>
        <v>0</v>
      </c>
      <c r="O93">
        <f t="shared" si="25"/>
        <v>0</v>
      </c>
      <c r="P93">
        <f t="shared" si="25"/>
        <v>0</v>
      </c>
      <c r="Q93">
        <f t="shared" si="25"/>
        <v>0</v>
      </c>
      <c r="R93">
        <f t="shared" si="25"/>
        <v>0</v>
      </c>
      <c r="S93">
        <f t="shared" si="25"/>
        <v>0</v>
      </c>
      <c r="T93">
        <f t="shared" si="25"/>
        <v>0</v>
      </c>
      <c r="U93">
        <f t="shared" si="25"/>
        <v>0</v>
      </c>
      <c r="V93">
        <f t="shared" si="25"/>
        <v>52</v>
      </c>
      <c r="W93">
        <f t="shared" si="25"/>
        <v>51</v>
      </c>
      <c r="X93">
        <f t="shared" si="25"/>
        <v>51</v>
      </c>
      <c r="Y93">
        <f t="shared" si="25"/>
        <v>0</v>
      </c>
      <c r="Z93">
        <f t="shared" si="25"/>
        <v>0</v>
      </c>
      <c r="AA93">
        <f t="shared" si="25"/>
        <v>0</v>
      </c>
      <c r="AB93">
        <f t="shared" si="25"/>
        <v>0</v>
      </c>
      <c r="AC93">
        <f t="shared" si="25"/>
        <v>0</v>
      </c>
      <c r="AD93">
        <f t="shared" si="25"/>
        <v>0</v>
      </c>
    </row>
    <row r="95" spans="1:36" x14ac:dyDescent="0.25">
      <c r="A95" s="2"/>
      <c r="B95" t="s">
        <v>17</v>
      </c>
    </row>
    <row r="96" spans="1:36" x14ac:dyDescent="0.25">
      <c r="A96" s="1"/>
      <c r="B96" t="s">
        <v>18</v>
      </c>
    </row>
    <row r="97" spans="1:2" x14ac:dyDescent="0.25">
      <c r="A97" s="3"/>
      <c r="B97" t="s">
        <v>19</v>
      </c>
    </row>
    <row r="98" spans="1:2" x14ac:dyDescent="0.25">
      <c r="A98" s="4"/>
      <c r="B98" t="s">
        <v>20</v>
      </c>
    </row>
    <row r="101" spans="1:2" x14ac:dyDescent="0.25">
      <c r="A101" t="s">
        <v>21</v>
      </c>
    </row>
  </sheetData>
  <sortState xmlns:xlrd2="http://schemas.microsoft.com/office/spreadsheetml/2017/richdata2" ref="B3:AF39">
    <sortCondition descending="1" ref="AF3:AF39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Cadet 160cc</vt:lpstr>
      <vt:lpstr>Cadet 160cc Rookie</vt:lpstr>
      <vt:lpstr>Parolin Rocky</vt:lpstr>
      <vt:lpstr>Parolin Rocky Rookie</vt:lpstr>
      <vt:lpstr>9PK Super Cadet</vt:lpstr>
      <vt:lpstr>RK1</vt:lpstr>
      <vt:lpstr>T4 Mini</vt:lpstr>
      <vt:lpstr>T4 Junior</vt:lpstr>
      <vt:lpstr>T4 Senior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>Mickel van Elleswijk</cp:lastModifiedBy>
  <cp:revision/>
  <dcterms:created xsi:type="dcterms:W3CDTF">2023-03-21T20:23:04Z</dcterms:created>
  <dcterms:modified xsi:type="dcterms:W3CDTF">2024-04-24T03:41:22Z</dcterms:modified>
  <cp:category/>
  <cp:contentStatus/>
</cp:coreProperties>
</file>