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gpelite-my.sharepoint.com/personal/youri_verswijveren_gp-elite_nl/Documents/Bureaublad/Youri/Schakels/"/>
    </mc:Choice>
  </mc:AlternateContent>
  <xr:revisionPtr revIDLastSave="5" documentId="8_{5ADC91E9-7E8F-47FC-9972-C610C9D455CD}" xr6:coauthVersionLast="47" xr6:coauthVersionMax="47" xr10:uidLastSave="{4685038B-1AE8-4D63-956E-E48455E4285C}"/>
  <bookViews>
    <workbookView xWindow="-120" yWindow="-120" windowWidth="29040" windowHeight="15840" activeTab="2" xr2:uid="{00000000-000D-0000-FFFF-FFFF00000000}"/>
  </bookViews>
  <sheets>
    <sheet name="T4 Mini Ticket" sheetId="2" r:id="rId1"/>
    <sheet name="T4 Junior Ticket" sheetId="6" r:id="rId2"/>
    <sheet name="T4 Senior Ticket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8" i="4" l="1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H16" i="4"/>
  <c r="Q16" i="4" s="1"/>
  <c r="Q15" i="4"/>
  <c r="Q14" i="4"/>
  <c r="Q13" i="4"/>
  <c r="Q12" i="4"/>
  <c r="I11" i="4"/>
  <c r="Q11" i="4" s="1"/>
  <c r="Q10" i="4"/>
  <c r="Q9" i="4"/>
  <c r="D9" i="4"/>
  <c r="G8" i="4"/>
  <c r="Q8" i="4" s="1"/>
  <c r="Q7" i="4"/>
  <c r="E7" i="4"/>
  <c r="Q6" i="4"/>
  <c r="F5" i="4"/>
  <c r="Q5" i="4" s="1"/>
  <c r="G4" i="4"/>
  <c r="Q4" i="4" s="1"/>
  <c r="Q3" i="4"/>
  <c r="I48" i="4"/>
  <c r="H48" i="4"/>
  <c r="G48" i="4"/>
  <c r="F48" i="4"/>
  <c r="E48" i="4"/>
  <c r="D48" i="4"/>
  <c r="F10" i="2"/>
  <c r="D10" i="2"/>
  <c r="G4" i="2"/>
  <c r="I3" i="2"/>
  <c r="Q3" i="2" s="1"/>
  <c r="H3" i="2"/>
  <c r="E3" i="2"/>
  <c r="Q5" i="6"/>
  <c r="Q6" i="6"/>
  <c r="Q7" i="6"/>
  <c r="Q8" i="6"/>
  <c r="Q9" i="6"/>
  <c r="Q10" i="6"/>
  <c r="Q11" i="6"/>
  <c r="Q12" i="6"/>
  <c r="Q13" i="6"/>
  <c r="Q14" i="6"/>
  <c r="Q16" i="6"/>
  <c r="Q17" i="6"/>
  <c r="Q19" i="6"/>
  <c r="Q20" i="6"/>
  <c r="Q21" i="6"/>
  <c r="Q22" i="6"/>
  <c r="Q23" i="6"/>
  <c r="Q24" i="6"/>
  <c r="E18" i="6"/>
  <c r="Q18" i="6" s="1"/>
  <c r="D15" i="6"/>
  <c r="Q15" i="6" s="1"/>
  <c r="F4" i="6"/>
  <c r="Q4" i="6" s="1"/>
  <c r="D4" i="6"/>
  <c r="I3" i="6"/>
  <c r="G3" i="6"/>
  <c r="Q4" i="2"/>
  <c r="Q5" i="2"/>
  <c r="Q6" i="2"/>
  <c r="Q7" i="2"/>
  <c r="Q8" i="2"/>
  <c r="Q9" i="2"/>
  <c r="Q10" i="2"/>
  <c r="Q11" i="2"/>
  <c r="Q12" i="2"/>
  <c r="Q13" i="2"/>
  <c r="Q52" i="4"/>
  <c r="Q51" i="4"/>
  <c r="Q50" i="4"/>
  <c r="Q49" i="4"/>
  <c r="Q48" i="4"/>
  <c r="Q3" i="6" l="1"/>
</calcChain>
</file>

<file path=xl/sharedStrings.xml><?xml version="1.0" encoding="utf-8"?>
<sst xmlns="http://schemas.openxmlformats.org/spreadsheetml/2006/main" count="154" uniqueCount="86">
  <si>
    <t>Plaats</t>
  </si>
  <si>
    <t>Nummer</t>
  </si>
  <si>
    <t>Naam coureur</t>
  </si>
  <si>
    <t>Emmen 1</t>
  </si>
  <si>
    <t>Emmen 2</t>
  </si>
  <si>
    <t>Emmen 3</t>
  </si>
  <si>
    <t>Totaal</t>
  </si>
  <si>
    <t>DQ</t>
  </si>
  <si>
    <t>Bonus punt voor pole in kwalificatie</t>
  </si>
  <si>
    <t>Bonus punt voor snelste rondentijd</t>
  </si>
  <si>
    <t>Bonus punt voor snelste rondentijd + pole in kwalificatie</t>
  </si>
  <si>
    <t>Emsbüren 1</t>
  </si>
  <si>
    <t>Emsbüren 2</t>
  </si>
  <si>
    <t>Emsbüren 3</t>
  </si>
  <si>
    <t>Kerpen 1</t>
  </si>
  <si>
    <t>Kerpen 2</t>
  </si>
  <si>
    <t>Kerpen 3</t>
  </si>
  <si>
    <t>MASTER</t>
  </si>
  <si>
    <t>Djustin Winkel</t>
  </si>
  <si>
    <t>Dylano Winkel</t>
  </si>
  <si>
    <t>Fedde Bakker</t>
  </si>
  <si>
    <t>Jason Beganovic</t>
  </si>
  <si>
    <t>Jari Berends</t>
  </si>
  <si>
    <t>Pelle de Vries</t>
  </si>
  <si>
    <t>Jort Bakker</t>
  </si>
  <si>
    <t>Sjoerd Janssen</t>
  </si>
  <si>
    <t>Tycho van Taarling</t>
  </si>
  <si>
    <t xml:space="preserve">Quinn Janssen </t>
  </si>
  <si>
    <t>Jason Haitsma</t>
  </si>
  <si>
    <t>Thijs van Huis</t>
  </si>
  <si>
    <t>Rick Korporaal</t>
  </si>
  <si>
    <t>Jurre Beckers</t>
  </si>
  <si>
    <t>Leonard Noorddijk</t>
  </si>
  <si>
    <t>Huub Jonk</t>
  </si>
  <si>
    <t>Timo Hermus</t>
  </si>
  <si>
    <t>Ronan Kamphuis</t>
  </si>
  <si>
    <t>Keyan de Jonge</t>
  </si>
  <si>
    <t>Cas Mantje</t>
  </si>
  <si>
    <t>Floris de Waal</t>
  </si>
  <si>
    <t>Stijn Bakker</t>
  </si>
  <si>
    <t>Lewis van den Heuvel</t>
  </si>
  <si>
    <t>Sjoerd de Vries</t>
  </si>
  <si>
    <t>Kick Dobber</t>
  </si>
  <si>
    <t>Phil Becker</t>
  </si>
  <si>
    <t>Koen Kuykhoven</t>
  </si>
  <si>
    <t>Damian Beganovic</t>
  </si>
  <si>
    <t>Frank van der Ham</t>
  </si>
  <si>
    <t>Ties Hermus</t>
  </si>
  <si>
    <t>Zac laue</t>
  </si>
  <si>
    <t>Anouk Winkel</t>
  </si>
  <si>
    <t>Gijs de Kraaij</t>
  </si>
  <si>
    <t>Marc Donders</t>
  </si>
  <si>
    <t>Julian Altelaar</t>
  </si>
  <si>
    <t>Wietske Visser</t>
  </si>
  <si>
    <t>Jorn Jelle Bremer</t>
  </si>
  <si>
    <t>Jamie Elzerman</t>
  </si>
  <si>
    <t>Laurens Huijsman</t>
  </si>
  <si>
    <t>Tijmen Witte</t>
  </si>
  <si>
    <t>Yermo Zanen</t>
  </si>
  <si>
    <t>Bram Ossewaarde</t>
  </si>
  <si>
    <t>Jonathan Visser</t>
  </si>
  <si>
    <t>Arriën Kamphuis</t>
  </si>
  <si>
    <t>Mats Mooij</t>
  </si>
  <si>
    <t>Peter Jansen</t>
  </si>
  <si>
    <t>Joeri Bechtold</t>
  </si>
  <si>
    <t>Justin Klerk</t>
  </si>
  <si>
    <t>Mink Saeijs</t>
  </si>
  <si>
    <t>Matthijs van Zuilekom</t>
  </si>
  <si>
    <t>Seppe Boeckxstaens</t>
  </si>
  <si>
    <t>Killian Cilon</t>
  </si>
  <si>
    <t>Reno Hart</t>
  </si>
  <si>
    <t>Sam Bloemraad</t>
  </si>
  <si>
    <t>Gijs van der Veen</t>
  </si>
  <si>
    <t>Evy Bunskoeke</t>
  </si>
  <si>
    <t>Luuk Hoornstra</t>
  </si>
  <si>
    <t>Ricardo Doornbosch</t>
  </si>
  <si>
    <t>Rory de Jong</t>
  </si>
  <si>
    <t>Dinant van Zuilekom</t>
  </si>
  <si>
    <t>Sem Branger</t>
  </si>
  <si>
    <t>Erjen de Bildt</t>
  </si>
  <si>
    <t>Stanley Tiber</t>
  </si>
  <si>
    <t>Stefan Onaca</t>
  </si>
  <si>
    <t>Michael Folmering</t>
  </si>
  <si>
    <t>Tom de Baar</t>
  </si>
  <si>
    <t>Rowesh Kalloe</t>
  </si>
  <si>
    <t>Olivier Lemmens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</si>
</sst>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6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9"/>
  <sheetViews>
    <sheetView zoomScale="75" zoomScaleNormal="75" workbookViewId="0">
      <selection activeCell="K26" sqref="K26"/>
    </sheetView>
  </sheetViews>
  <sheetFormatPr defaultColWidth="10.5703125" defaultRowHeight="15" x14ac:dyDescent="0.25"/>
  <cols>
    <col min="3" max="3" width="17.85546875" bestFit="1" customWidth="1"/>
    <col min="10" max="12" width="11.5703125" bestFit="1" customWidth="1"/>
  </cols>
  <sheetData>
    <row r="1" spans="1:17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14</v>
      </c>
      <c r="H1" s="5" t="s">
        <v>15</v>
      </c>
      <c r="I1" s="5" t="s">
        <v>16</v>
      </c>
      <c r="J1" s="5" t="s">
        <v>11</v>
      </c>
      <c r="K1" s="5" t="s">
        <v>12</v>
      </c>
      <c r="L1" s="5" t="s">
        <v>13</v>
      </c>
      <c r="M1" s="5" t="s">
        <v>3</v>
      </c>
      <c r="N1" s="5" t="s">
        <v>4</v>
      </c>
      <c r="O1" s="5" t="s">
        <v>5</v>
      </c>
      <c r="P1" s="5"/>
      <c r="Q1" s="5" t="s">
        <v>6</v>
      </c>
    </row>
    <row r="3" spans="1:17" x14ac:dyDescent="0.25">
      <c r="A3">
        <v>1</v>
      </c>
      <c r="B3">
        <v>116</v>
      </c>
      <c r="C3" t="s">
        <v>18</v>
      </c>
      <c r="D3">
        <v>40</v>
      </c>
      <c r="E3" s="2">
        <f>37+1</f>
        <v>38</v>
      </c>
      <c r="F3">
        <v>37</v>
      </c>
      <c r="G3">
        <v>40</v>
      </c>
      <c r="H3" s="2">
        <f>40+1</f>
        <v>41</v>
      </c>
      <c r="I3" s="2">
        <f>37+1</f>
        <v>38</v>
      </c>
      <c r="Q3">
        <f t="shared" ref="Q3:Q13" si="0">SUM(D3:P3)</f>
        <v>234</v>
      </c>
    </row>
    <row r="4" spans="1:17" x14ac:dyDescent="0.25">
      <c r="A4">
        <v>2</v>
      </c>
      <c r="B4">
        <v>131</v>
      </c>
      <c r="C4" t="s">
        <v>19</v>
      </c>
      <c r="D4">
        <v>31</v>
      </c>
      <c r="E4">
        <v>40</v>
      </c>
      <c r="F4">
        <v>28</v>
      </c>
      <c r="G4" s="3">
        <f>1+37+1</f>
        <v>39</v>
      </c>
      <c r="H4">
        <v>37</v>
      </c>
      <c r="I4">
        <v>40</v>
      </c>
      <c r="Q4">
        <f t="shared" si="0"/>
        <v>215</v>
      </c>
    </row>
    <row r="5" spans="1:17" x14ac:dyDescent="0.25">
      <c r="A5">
        <v>3</v>
      </c>
      <c r="B5">
        <v>107</v>
      </c>
      <c r="C5" t="s">
        <v>20</v>
      </c>
      <c r="D5">
        <v>37</v>
      </c>
      <c r="E5">
        <v>30</v>
      </c>
      <c r="F5">
        <v>30</v>
      </c>
      <c r="G5">
        <v>33</v>
      </c>
      <c r="H5">
        <v>35</v>
      </c>
      <c r="I5">
        <v>31</v>
      </c>
      <c r="Q5">
        <f t="shared" si="0"/>
        <v>196</v>
      </c>
    </row>
    <row r="6" spans="1:17" x14ac:dyDescent="0.25">
      <c r="A6">
        <v>4</v>
      </c>
      <c r="B6">
        <v>124</v>
      </c>
      <c r="C6" t="s">
        <v>21</v>
      </c>
      <c r="D6">
        <v>29</v>
      </c>
      <c r="E6">
        <v>29</v>
      </c>
      <c r="F6">
        <v>27</v>
      </c>
      <c r="G6">
        <v>35</v>
      </c>
      <c r="H6">
        <v>33</v>
      </c>
      <c r="I6">
        <v>35</v>
      </c>
      <c r="Q6">
        <f t="shared" si="0"/>
        <v>188</v>
      </c>
    </row>
    <row r="7" spans="1:17" x14ac:dyDescent="0.25">
      <c r="A7">
        <v>5</v>
      </c>
      <c r="B7">
        <v>171</v>
      </c>
      <c r="C7" t="s">
        <v>22</v>
      </c>
      <c r="D7">
        <v>35</v>
      </c>
      <c r="E7">
        <v>27</v>
      </c>
      <c r="F7">
        <v>35</v>
      </c>
      <c r="G7">
        <v>30</v>
      </c>
      <c r="H7">
        <v>31</v>
      </c>
      <c r="I7">
        <v>28</v>
      </c>
      <c r="Q7">
        <f t="shared" si="0"/>
        <v>186</v>
      </c>
    </row>
    <row r="8" spans="1:17" x14ac:dyDescent="0.25">
      <c r="A8">
        <v>6</v>
      </c>
      <c r="B8">
        <v>177</v>
      </c>
      <c r="C8" t="s">
        <v>23</v>
      </c>
      <c r="D8">
        <v>27</v>
      </c>
      <c r="E8">
        <v>28</v>
      </c>
      <c r="F8">
        <v>29</v>
      </c>
      <c r="G8">
        <v>29</v>
      </c>
      <c r="H8">
        <v>29</v>
      </c>
      <c r="I8">
        <v>30</v>
      </c>
      <c r="Q8">
        <f t="shared" si="0"/>
        <v>172</v>
      </c>
    </row>
    <row r="9" spans="1:17" x14ac:dyDescent="0.25">
      <c r="A9">
        <v>7</v>
      </c>
      <c r="B9">
        <v>105</v>
      </c>
      <c r="C9" t="s">
        <v>24</v>
      </c>
      <c r="D9">
        <v>26</v>
      </c>
      <c r="E9">
        <v>26</v>
      </c>
      <c r="F9">
        <v>26</v>
      </c>
      <c r="G9">
        <v>28</v>
      </c>
      <c r="H9">
        <v>28</v>
      </c>
      <c r="I9">
        <v>29</v>
      </c>
      <c r="Q9">
        <f t="shared" si="0"/>
        <v>163</v>
      </c>
    </row>
    <row r="10" spans="1:17" x14ac:dyDescent="0.25">
      <c r="A10">
        <v>8</v>
      </c>
      <c r="B10">
        <v>191</v>
      </c>
      <c r="C10" t="s">
        <v>25</v>
      </c>
      <c r="D10" s="3">
        <f>1+33+1</f>
        <v>35</v>
      </c>
      <c r="E10">
        <v>35</v>
      </c>
      <c r="F10" s="2">
        <f>40+1</f>
        <v>41</v>
      </c>
      <c r="G10">
        <v>0</v>
      </c>
      <c r="H10">
        <v>0</v>
      </c>
      <c r="I10">
        <v>0</v>
      </c>
      <c r="Q10">
        <f t="shared" si="0"/>
        <v>111</v>
      </c>
    </row>
    <row r="11" spans="1:17" x14ac:dyDescent="0.25">
      <c r="A11">
        <v>9</v>
      </c>
      <c r="B11">
        <v>165</v>
      </c>
      <c r="C11" t="s">
        <v>26</v>
      </c>
      <c r="D11">
        <v>30</v>
      </c>
      <c r="E11">
        <v>33</v>
      </c>
      <c r="F11">
        <v>31</v>
      </c>
      <c r="G11">
        <v>0</v>
      </c>
      <c r="H11">
        <v>0</v>
      </c>
      <c r="I11">
        <v>0</v>
      </c>
      <c r="Q11">
        <f t="shared" si="0"/>
        <v>94</v>
      </c>
    </row>
    <row r="12" spans="1:17" x14ac:dyDescent="0.25">
      <c r="A12">
        <v>10</v>
      </c>
      <c r="B12">
        <v>164</v>
      </c>
      <c r="C12" t="s">
        <v>27</v>
      </c>
      <c r="D12">
        <v>0</v>
      </c>
      <c r="E12">
        <v>0</v>
      </c>
      <c r="F12">
        <v>0</v>
      </c>
      <c r="G12">
        <v>31</v>
      </c>
      <c r="H12">
        <v>30</v>
      </c>
      <c r="I12">
        <v>33</v>
      </c>
      <c r="Q12">
        <f t="shared" si="0"/>
        <v>94</v>
      </c>
    </row>
    <row r="13" spans="1:17" x14ac:dyDescent="0.25">
      <c r="A13">
        <v>11</v>
      </c>
      <c r="B13">
        <v>166</v>
      </c>
      <c r="C13" t="s">
        <v>28</v>
      </c>
      <c r="D13">
        <v>28</v>
      </c>
      <c r="E13">
        <v>31</v>
      </c>
      <c r="F13">
        <v>33</v>
      </c>
      <c r="G13">
        <v>0</v>
      </c>
      <c r="H13">
        <v>0</v>
      </c>
      <c r="I13">
        <v>0</v>
      </c>
      <c r="Q13">
        <f t="shared" si="0"/>
        <v>92</v>
      </c>
    </row>
    <row r="16" spans="1:17" x14ac:dyDescent="0.25">
      <c r="A16" s="1"/>
      <c r="B16" t="s">
        <v>8</v>
      </c>
    </row>
    <row r="17" spans="1:2" x14ac:dyDescent="0.25">
      <c r="A17" s="2"/>
      <c r="B17" t="s">
        <v>9</v>
      </c>
    </row>
    <row r="18" spans="1:2" x14ac:dyDescent="0.25">
      <c r="A18" s="3"/>
      <c r="B18" t="s">
        <v>10</v>
      </c>
    </row>
    <row r="19" spans="1:2" x14ac:dyDescent="0.25">
      <c r="A19" s="4"/>
      <c r="B19" t="s">
        <v>7</v>
      </c>
    </row>
  </sheetData>
  <sortState xmlns:xlrd2="http://schemas.microsoft.com/office/spreadsheetml/2017/richdata2" ref="B24:P36">
    <sortCondition descending="1" ref="P24:P36"/>
  </sortState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7A89C-6052-4738-B2C6-483CA33B93E8}">
  <dimension ref="A1:Q31"/>
  <sheetViews>
    <sheetView zoomScale="75" zoomScaleNormal="75" workbookViewId="0">
      <selection activeCell="L16" sqref="L16"/>
    </sheetView>
  </sheetViews>
  <sheetFormatPr defaultColWidth="10.5703125" defaultRowHeight="15" x14ac:dyDescent="0.25"/>
  <cols>
    <col min="3" max="3" width="16.5703125" bestFit="1" customWidth="1"/>
    <col min="10" max="12" width="11.5703125" bestFit="1" customWidth="1"/>
  </cols>
  <sheetData>
    <row r="1" spans="1:17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14</v>
      </c>
      <c r="H1" s="5" t="s">
        <v>15</v>
      </c>
      <c r="I1" s="5" t="s">
        <v>16</v>
      </c>
      <c r="J1" s="5" t="s">
        <v>11</v>
      </c>
      <c r="K1" s="5" t="s">
        <v>12</v>
      </c>
      <c r="L1" s="5" t="s">
        <v>13</v>
      </c>
      <c r="M1" s="5" t="s">
        <v>3</v>
      </c>
      <c r="N1" s="5" t="s">
        <v>4</v>
      </c>
      <c r="O1" s="5" t="s">
        <v>5</v>
      </c>
      <c r="P1" s="5"/>
      <c r="Q1" s="5" t="s">
        <v>6</v>
      </c>
    </row>
    <row r="3" spans="1:17" x14ac:dyDescent="0.25">
      <c r="A3">
        <v>1</v>
      </c>
      <c r="B3">
        <v>204</v>
      </c>
      <c r="C3" t="s">
        <v>29</v>
      </c>
      <c r="D3">
        <v>35</v>
      </c>
      <c r="E3">
        <v>35</v>
      </c>
      <c r="F3">
        <v>37</v>
      </c>
      <c r="G3" s="1">
        <f>1+35+1</f>
        <v>37</v>
      </c>
      <c r="H3">
        <v>40</v>
      </c>
      <c r="I3" s="2">
        <f>40+1</f>
        <v>41</v>
      </c>
      <c r="Q3">
        <f>SUM(D3:P3)</f>
        <v>225</v>
      </c>
    </row>
    <row r="4" spans="1:17" x14ac:dyDescent="0.25">
      <c r="A4">
        <v>2</v>
      </c>
      <c r="B4">
        <v>212</v>
      </c>
      <c r="C4" t="s">
        <v>30</v>
      </c>
      <c r="D4" s="2">
        <f>37+1</f>
        <v>38</v>
      </c>
      <c r="E4">
        <v>40</v>
      </c>
      <c r="F4" s="2">
        <f>35+1</f>
        <v>36</v>
      </c>
      <c r="G4">
        <v>40</v>
      </c>
      <c r="H4">
        <v>37</v>
      </c>
      <c r="I4">
        <v>28</v>
      </c>
      <c r="Q4">
        <f t="shared" ref="Q4:Q24" si="0">SUM(D4:P4)</f>
        <v>219</v>
      </c>
    </row>
    <row r="5" spans="1:17" x14ac:dyDescent="0.25">
      <c r="A5">
        <v>3</v>
      </c>
      <c r="B5">
        <v>219</v>
      </c>
      <c r="C5" t="s">
        <v>31</v>
      </c>
      <c r="D5">
        <v>29</v>
      </c>
      <c r="E5">
        <v>28</v>
      </c>
      <c r="F5">
        <v>33</v>
      </c>
      <c r="G5">
        <v>33</v>
      </c>
      <c r="H5">
        <v>31</v>
      </c>
      <c r="I5">
        <v>33</v>
      </c>
      <c r="Q5">
        <f t="shared" si="0"/>
        <v>187</v>
      </c>
    </row>
    <row r="6" spans="1:17" x14ac:dyDescent="0.25">
      <c r="A6">
        <v>4</v>
      </c>
      <c r="B6">
        <v>242</v>
      </c>
      <c r="C6" t="s">
        <v>32</v>
      </c>
      <c r="D6">
        <v>33</v>
      </c>
      <c r="E6">
        <v>37</v>
      </c>
      <c r="F6">
        <v>40</v>
      </c>
      <c r="G6">
        <v>28</v>
      </c>
      <c r="H6">
        <v>24</v>
      </c>
      <c r="I6">
        <v>20</v>
      </c>
      <c r="Q6">
        <f t="shared" si="0"/>
        <v>182</v>
      </c>
    </row>
    <row r="7" spans="1:17" x14ac:dyDescent="0.25">
      <c r="A7">
        <v>5</v>
      </c>
      <c r="B7">
        <v>227</v>
      </c>
      <c r="C7" t="s">
        <v>33</v>
      </c>
      <c r="D7">
        <v>21</v>
      </c>
      <c r="E7">
        <v>31</v>
      </c>
      <c r="F7">
        <v>31</v>
      </c>
      <c r="G7">
        <v>30</v>
      </c>
      <c r="H7">
        <v>33</v>
      </c>
      <c r="I7">
        <v>31</v>
      </c>
      <c r="Q7">
        <f t="shared" si="0"/>
        <v>177</v>
      </c>
    </row>
    <row r="8" spans="1:17" x14ac:dyDescent="0.25">
      <c r="A8">
        <v>6</v>
      </c>
      <c r="B8">
        <v>234</v>
      </c>
      <c r="C8" t="s">
        <v>34</v>
      </c>
      <c r="D8">
        <v>27</v>
      </c>
      <c r="E8">
        <v>33</v>
      </c>
      <c r="F8">
        <v>27</v>
      </c>
      <c r="G8">
        <v>25</v>
      </c>
      <c r="H8">
        <v>28</v>
      </c>
      <c r="I8">
        <v>30</v>
      </c>
      <c r="Q8">
        <f t="shared" si="0"/>
        <v>170</v>
      </c>
    </row>
    <row r="9" spans="1:17" x14ac:dyDescent="0.25">
      <c r="A9">
        <v>7</v>
      </c>
      <c r="B9">
        <v>224</v>
      </c>
      <c r="C9" t="s">
        <v>35</v>
      </c>
      <c r="D9">
        <v>24</v>
      </c>
      <c r="E9">
        <v>24</v>
      </c>
      <c r="F9">
        <v>24</v>
      </c>
      <c r="G9">
        <v>31</v>
      </c>
      <c r="H9">
        <v>29</v>
      </c>
      <c r="I9">
        <v>35</v>
      </c>
      <c r="Q9">
        <f t="shared" si="0"/>
        <v>167</v>
      </c>
    </row>
    <row r="10" spans="1:17" x14ac:dyDescent="0.25">
      <c r="A10">
        <v>8</v>
      </c>
      <c r="B10">
        <v>286</v>
      </c>
      <c r="C10" t="s">
        <v>36</v>
      </c>
      <c r="D10">
        <v>26</v>
      </c>
      <c r="E10">
        <v>25</v>
      </c>
      <c r="F10">
        <v>29</v>
      </c>
      <c r="G10">
        <v>27</v>
      </c>
      <c r="H10">
        <v>27</v>
      </c>
      <c r="I10">
        <v>24</v>
      </c>
      <c r="Q10">
        <f t="shared" si="0"/>
        <v>158</v>
      </c>
    </row>
    <row r="11" spans="1:17" x14ac:dyDescent="0.25">
      <c r="A11">
        <v>9</v>
      </c>
      <c r="B11">
        <v>235</v>
      </c>
      <c r="C11" t="s">
        <v>37</v>
      </c>
      <c r="D11">
        <v>23</v>
      </c>
      <c r="E11">
        <v>20</v>
      </c>
      <c r="F11">
        <v>22</v>
      </c>
      <c r="G11">
        <v>29</v>
      </c>
      <c r="H11">
        <v>30</v>
      </c>
      <c r="I11">
        <v>27</v>
      </c>
      <c r="Q11">
        <f t="shared" si="0"/>
        <v>151</v>
      </c>
    </row>
    <row r="12" spans="1:17" x14ac:dyDescent="0.25">
      <c r="A12">
        <v>10</v>
      </c>
      <c r="B12">
        <v>243</v>
      </c>
      <c r="C12" t="s">
        <v>38</v>
      </c>
      <c r="D12">
        <v>18</v>
      </c>
      <c r="E12">
        <v>26</v>
      </c>
      <c r="F12">
        <v>28</v>
      </c>
      <c r="G12">
        <v>20</v>
      </c>
      <c r="H12" s="2">
        <v>26</v>
      </c>
      <c r="I12">
        <v>29</v>
      </c>
      <c r="Q12">
        <f t="shared" si="0"/>
        <v>147</v>
      </c>
    </row>
    <row r="13" spans="1:17" x14ac:dyDescent="0.25">
      <c r="A13">
        <v>11</v>
      </c>
      <c r="B13">
        <v>210</v>
      </c>
      <c r="C13" t="s">
        <v>39</v>
      </c>
      <c r="D13">
        <v>31</v>
      </c>
      <c r="E13">
        <v>30</v>
      </c>
      <c r="F13">
        <v>30</v>
      </c>
      <c r="G13" s="4" t="s">
        <v>7</v>
      </c>
      <c r="H13">
        <v>26</v>
      </c>
      <c r="I13">
        <v>22</v>
      </c>
      <c r="Q13">
        <f t="shared" si="0"/>
        <v>139</v>
      </c>
    </row>
    <row r="14" spans="1:17" x14ac:dyDescent="0.25">
      <c r="A14">
        <v>12</v>
      </c>
      <c r="B14">
        <v>244</v>
      </c>
      <c r="C14" t="s">
        <v>40</v>
      </c>
      <c r="D14">
        <v>20</v>
      </c>
      <c r="E14">
        <v>21</v>
      </c>
      <c r="F14">
        <v>19</v>
      </c>
      <c r="G14">
        <v>26</v>
      </c>
      <c r="H14">
        <v>22</v>
      </c>
      <c r="I14">
        <v>25</v>
      </c>
      <c r="Q14">
        <f t="shared" si="0"/>
        <v>133</v>
      </c>
    </row>
    <row r="15" spans="1:17" x14ac:dyDescent="0.25">
      <c r="A15">
        <v>13</v>
      </c>
      <c r="B15">
        <v>277</v>
      </c>
      <c r="C15" t="s">
        <v>41</v>
      </c>
      <c r="D15" s="1">
        <f>1+40</f>
        <v>41</v>
      </c>
      <c r="E15">
        <v>0</v>
      </c>
      <c r="F15">
        <v>25</v>
      </c>
      <c r="G15">
        <v>21</v>
      </c>
      <c r="H15">
        <v>19</v>
      </c>
      <c r="I15">
        <v>21</v>
      </c>
      <c r="Q15">
        <f t="shared" si="0"/>
        <v>127</v>
      </c>
    </row>
    <row r="16" spans="1:17" x14ac:dyDescent="0.25">
      <c r="A16">
        <v>14</v>
      </c>
      <c r="B16">
        <v>211</v>
      </c>
      <c r="C16" t="s">
        <v>42</v>
      </c>
      <c r="D16">
        <v>25</v>
      </c>
      <c r="E16">
        <v>22</v>
      </c>
      <c r="F16">
        <v>20</v>
      </c>
      <c r="G16">
        <v>24</v>
      </c>
      <c r="H16">
        <v>21</v>
      </c>
      <c r="I16" s="4" t="s">
        <v>7</v>
      </c>
      <c r="Q16">
        <f t="shared" si="0"/>
        <v>112</v>
      </c>
    </row>
    <row r="17" spans="1:17" x14ac:dyDescent="0.25">
      <c r="A17">
        <v>15</v>
      </c>
      <c r="B17">
        <v>240</v>
      </c>
      <c r="C17" t="s">
        <v>43</v>
      </c>
      <c r="D17">
        <v>0</v>
      </c>
      <c r="E17">
        <v>0</v>
      </c>
      <c r="F17">
        <v>0</v>
      </c>
      <c r="G17">
        <v>37</v>
      </c>
      <c r="H17">
        <v>35</v>
      </c>
      <c r="I17">
        <v>37</v>
      </c>
      <c r="Q17">
        <f t="shared" si="0"/>
        <v>109</v>
      </c>
    </row>
    <row r="18" spans="1:17" x14ac:dyDescent="0.25">
      <c r="A18">
        <v>16</v>
      </c>
      <c r="B18">
        <v>217</v>
      </c>
      <c r="C18" t="s">
        <v>44</v>
      </c>
      <c r="D18">
        <v>30</v>
      </c>
      <c r="E18" s="2">
        <f>27+1</f>
        <v>28</v>
      </c>
      <c r="F18">
        <v>23</v>
      </c>
      <c r="G18">
        <v>0</v>
      </c>
      <c r="H18">
        <v>0</v>
      </c>
      <c r="I18">
        <v>0</v>
      </c>
      <c r="Q18">
        <f t="shared" si="0"/>
        <v>81</v>
      </c>
    </row>
    <row r="19" spans="1:17" x14ac:dyDescent="0.25">
      <c r="A19">
        <v>17</v>
      </c>
      <c r="B19">
        <v>220</v>
      </c>
      <c r="C19" t="s">
        <v>45</v>
      </c>
      <c r="D19">
        <v>28</v>
      </c>
      <c r="E19">
        <v>19</v>
      </c>
      <c r="F19">
        <v>26</v>
      </c>
      <c r="G19">
        <v>0</v>
      </c>
      <c r="H19">
        <v>0</v>
      </c>
      <c r="I19">
        <v>0</v>
      </c>
      <c r="Q19">
        <f t="shared" si="0"/>
        <v>73</v>
      </c>
    </row>
    <row r="20" spans="1:17" x14ac:dyDescent="0.25">
      <c r="A20">
        <v>18</v>
      </c>
      <c r="B20">
        <v>203</v>
      </c>
      <c r="C20" t="s">
        <v>46</v>
      </c>
      <c r="D20">
        <v>22</v>
      </c>
      <c r="E20">
        <v>29</v>
      </c>
      <c r="F20">
        <v>21</v>
      </c>
      <c r="G20">
        <v>0</v>
      </c>
      <c r="H20">
        <v>0</v>
      </c>
      <c r="I20">
        <v>0</v>
      </c>
      <c r="Q20">
        <f t="shared" si="0"/>
        <v>72</v>
      </c>
    </row>
    <row r="21" spans="1:17" x14ac:dyDescent="0.25">
      <c r="A21">
        <v>19</v>
      </c>
      <c r="B21">
        <v>233</v>
      </c>
      <c r="C21" t="s">
        <v>47</v>
      </c>
      <c r="D21">
        <v>0</v>
      </c>
      <c r="E21">
        <v>0</v>
      </c>
      <c r="F21">
        <v>0</v>
      </c>
      <c r="G21">
        <v>22</v>
      </c>
      <c r="H21">
        <v>23</v>
      </c>
      <c r="I21">
        <v>26</v>
      </c>
      <c r="Q21">
        <f t="shared" si="0"/>
        <v>71</v>
      </c>
    </row>
    <row r="22" spans="1:17" x14ac:dyDescent="0.25">
      <c r="A22">
        <v>20</v>
      </c>
      <c r="B22">
        <v>226</v>
      </c>
      <c r="C22" t="s">
        <v>48</v>
      </c>
      <c r="D22">
        <v>0</v>
      </c>
      <c r="E22">
        <v>0</v>
      </c>
      <c r="F22">
        <v>0</v>
      </c>
      <c r="G22">
        <v>23</v>
      </c>
      <c r="H22">
        <v>20</v>
      </c>
      <c r="I22">
        <v>23</v>
      </c>
      <c r="Q22">
        <f t="shared" si="0"/>
        <v>66</v>
      </c>
    </row>
    <row r="23" spans="1:17" x14ac:dyDescent="0.25">
      <c r="A23">
        <v>21</v>
      </c>
      <c r="B23">
        <v>256</v>
      </c>
      <c r="C23" t="s">
        <v>49</v>
      </c>
      <c r="D23">
        <v>19</v>
      </c>
      <c r="E23">
        <v>23</v>
      </c>
      <c r="F23">
        <v>18</v>
      </c>
      <c r="G23">
        <v>0</v>
      </c>
      <c r="H23">
        <v>0</v>
      </c>
      <c r="I23">
        <v>0</v>
      </c>
      <c r="Q23">
        <f t="shared" si="0"/>
        <v>60</v>
      </c>
    </row>
    <row r="24" spans="1:17" x14ac:dyDescent="0.25">
      <c r="A24">
        <v>22</v>
      </c>
      <c r="B24">
        <v>292</v>
      </c>
      <c r="C24" t="s">
        <v>50</v>
      </c>
      <c r="D24">
        <v>17</v>
      </c>
      <c r="E24">
        <v>0</v>
      </c>
      <c r="F24">
        <v>0</v>
      </c>
      <c r="G24">
        <v>0</v>
      </c>
      <c r="H24">
        <v>0</v>
      </c>
      <c r="I24">
        <v>0</v>
      </c>
      <c r="Q24">
        <f t="shared" si="0"/>
        <v>17</v>
      </c>
    </row>
    <row r="28" spans="1:17" x14ac:dyDescent="0.25">
      <c r="A28" s="1"/>
      <c r="B28" t="s">
        <v>8</v>
      </c>
    </row>
    <row r="29" spans="1:17" x14ac:dyDescent="0.25">
      <c r="A29" s="2"/>
      <c r="B29" t="s">
        <v>9</v>
      </c>
    </row>
    <row r="30" spans="1:17" x14ac:dyDescent="0.25">
      <c r="A30" s="3"/>
      <c r="B30" t="s">
        <v>10</v>
      </c>
    </row>
    <row r="31" spans="1:17" x14ac:dyDescent="0.25">
      <c r="A31" s="4"/>
      <c r="B31" t="s">
        <v>7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9"/>
  <sheetViews>
    <sheetView tabSelected="1" zoomScale="75" zoomScaleNormal="75" workbookViewId="0">
      <selection activeCell="T14" sqref="T14"/>
    </sheetView>
  </sheetViews>
  <sheetFormatPr defaultColWidth="10.5703125" defaultRowHeight="15" x14ac:dyDescent="0.25"/>
  <cols>
    <col min="3" max="3" width="21.42578125" bestFit="1" customWidth="1"/>
    <col min="10" max="12" width="11.5703125" bestFit="1" customWidth="1"/>
  </cols>
  <sheetData>
    <row r="1" spans="1:17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14</v>
      </c>
      <c r="H1" s="5" t="s">
        <v>15</v>
      </c>
      <c r="I1" s="5" t="s">
        <v>16</v>
      </c>
      <c r="J1" s="5" t="s">
        <v>11</v>
      </c>
      <c r="K1" s="5" t="s">
        <v>12</v>
      </c>
      <c r="L1" s="5" t="s">
        <v>13</v>
      </c>
      <c r="M1" s="5" t="s">
        <v>3</v>
      </c>
      <c r="N1" s="5" t="s">
        <v>4</v>
      </c>
      <c r="O1" s="5" t="s">
        <v>5</v>
      </c>
      <c r="P1" s="5"/>
      <c r="Q1" s="5" t="s">
        <v>6</v>
      </c>
    </row>
    <row r="3" spans="1:17" x14ac:dyDescent="0.25">
      <c r="A3">
        <v>1</v>
      </c>
      <c r="B3">
        <v>389</v>
      </c>
      <c r="C3" t="s">
        <v>51</v>
      </c>
      <c r="D3">
        <v>45</v>
      </c>
      <c r="E3">
        <v>47</v>
      </c>
      <c r="F3">
        <v>47</v>
      </c>
      <c r="G3">
        <v>35</v>
      </c>
      <c r="H3">
        <v>40</v>
      </c>
      <c r="I3">
        <v>45</v>
      </c>
      <c r="Q3">
        <f>SUM(D3:O3)</f>
        <v>259</v>
      </c>
    </row>
    <row r="4" spans="1:17" x14ac:dyDescent="0.25">
      <c r="A4">
        <v>2</v>
      </c>
      <c r="B4">
        <v>311</v>
      </c>
      <c r="C4" t="s">
        <v>52</v>
      </c>
      <c r="D4">
        <v>40</v>
      </c>
      <c r="E4">
        <v>45</v>
      </c>
      <c r="F4">
        <v>45</v>
      </c>
      <c r="G4" s="1">
        <f>43+1</f>
        <v>44</v>
      </c>
      <c r="H4">
        <v>41</v>
      </c>
      <c r="I4">
        <v>43</v>
      </c>
      <c r="Q4">
        <f t="shared" ref="Q4:Q38" si="0">SUM(D4:O4)</f>
        <v>258</v>
      </c>
    </row>
    <row r="5" spans="1:17" x14ac:dyDescent="0.25">
      <c r="A5">
        <v>3</v>
      </c>
      <c r="B5">
        <v>375</v>
      </c>
      <c r="C5" t="s">
        <v>53</v>
      </c>
      <c r="D5">
        <v>43</v>
      </c>
      <c r="E5">
        <v>43</v>
      </c>
      <c r="F5" s="2">
        <f>43+1</f>
        <v>44</v>
      </c>
      <c r="G5">
        <v>45</v>
      </c>
      <c r="H5">
        <v>43</v>
      </c>
      <c r="I5">
        <v>36</v>
      </c>
      <c r="Q5">
        <f t="shared" si="0"/>
        <v>254</v>
      </c>
    </row>
    <row r="6" spans="1:17" x14ac:dyDescent="0.25">
      <c r="A6">
        <v>4</v>
      </c>
      <c r="B6">
        <v>347</v>
      </c>
      <c r="C6" t="s">
        <v>54</v>
      </c>
      <c r="D6">
        <v>41</v>
      </c>
      <c r="E6">
        <v>36</v>
      </c>
      <c r="F6">
        <v>40</v>
      </c>
      <c r="G6">
        <v>50</v>
      </c>
      <c r="H6">
        <v>47</v>
      </c>
      <c r="I6">
        <v>38</v>
      </c>
      <c r="Q6">
        <f t="shared" si="0"/>
        <v>252</v>
      </c>
    </row>
    <row r="7" spans="1:17" x14ac:dyDescent="0.25">
      <c r="A7">
        <v>5</v>
      </c>
      <c r="B7">
        <v>336</v>
      </c>
      <c r="C7" t="s">
        <v>55</v>
      </c>
      <c r="D7">
        <v>47</v>
      </c>
      <c r="E7" s="2">
        <f>35+1</f>
        <v>36</v>
      </c>
      <c r="F7">
        <v>39</v>
      </c>
      <c r="G7">
        <v>41</v>
      </c>
      <c r="H7">
        <v>45</v>
      </c>
      <c r="I7">
        <v>37</v>
      </c>
      <c r="Q7">
        <f t="shared" si="0"/>
        <v>245</v>
      </c>
    </row>
    <row r="8" spans="1:17" x14ac:dyDescent="0.25">
      <c r="A8">
        <v>6</v>
      </c>
      <c r="B8">
        <v>321</v>
      </c>
      <c r="C8" t="s">
        <v>56</v>
      </c>
      <c r="D8">
        <v>33</v>
      </c>
      <c r="E8">
        <v>41</v>
      </c>
      <c r="F8">
        <v>38</v>
      </c>
      <c r="G8" s="2">
        <f>38+1</f>
        <v>39</v>
      </c>
      <c r="H8">
        <v>39</v>
      </c>
      <c r="I8">
        <v>50</v>
      </c>
      <c r="Q8">
        <f t="shared" si="0"/>
        <v>240</v>
      </c>
    </row>
    <row r="9" spans="1:17" x14ac:dyDescent="0.25">
      <c r="A9">
        <v>7</v>
      </c>
      <c r="B9">
        <v>386</v>
      </c>
      <c r="C9" t="s">
        <v>57</v>
      </c>
      <c r="D9" s="3">
        <f>1+50+1</f>
        <v>52</v>
      </c>
      <c r="E9">
        <v>50</v>
      </c>
      <c r="F9">
        <v>50</v>
      </c>
      <c r="G9" s="4" t="s">
        <v>7</v>
      </c>
      <c r="H9">
        <v>35</v>
      </c>
      <c r="I9">
        <v>40</v>
      </c>
      <c r="Q9">
        <f t="shared" si="0"/>
        <v>227</v>
      </c>
    </row>
    <row r="10" spans="1:17" x14ac:dyDescent="0.25">
      <c r="A10">
        <v>8</v>
      </c>
      <c r="B10">
        <v>332</v>
      </c>
      <c r="C10" t="s">
        <v>58</v>
      </c>
      <c r="D10">
        <v>39</v>
      </c>
      <c r="E10">
        <v>39</v>
      </c>
      <c r="F10">
        <v>37</v>
      </c>
      <c r="G10">
        <v>32</v>
      </c>
      <c r="H10">
        <v>34</v>
      </c>
      <c r="I10">
        <v>31</v>
      </c>
      <c r="Q10">
        <f t="shared" si="0"/>
        <v>212</v>
      </c>
    </row>
    <row r="11" spans="1:17" x14ac:dyDescent="0.25">
      <c r="A11">
        <v>9</v>
      </c>
      <c r="B11">
        <v>376</v>
      </c>
      <c r="C11" t="s">
        <v>59</v>
      </c>
      <c r="D11">
        <v>37</v>
      </c>
      <c r="E11">
        <v>38</v>
      </c>
      <c r="F11">
        <v>41</v>
      </c>
      <c r="G11">
        <v>40</v>
      </c>
      <c r="H11">
        <v>11</v>
      </c>
      <c r="I11" s="2">
        <f>39+1</f>
        <v>40</v>
      </c>
      <c r="Q11">
        <f t="shared" si="0"/>
        <v>207</v>
      </c>
    </row>
    <row r="12" spans="1:17" x14ac:dyDescent="0.25">
      <c r="A12">
        <v>10</v>
      </c>
      <c r="B12">
        <v>302</v>
      </c>
      <c r="C12" t="s">
        <v>60</v>
      </c>
      <c r="D12">
        <v>38</v>
      </c>
      <c r="E12">
        <v>18</v>
      </c>
      <c r="F12">
        <v>34</v>
      </c>
      <c r="G12">
        <v>36</v>
      </c>
      <c r="H12">
        <v>36</v>
      </c>
      <c r="I12">
        <v>35</v>
      </c>
      <c r="Q12">
        <f t="shared" si="0"/>
        <v>197</v>
      </c>
    </row>
    <row r="13" spans="1:17" x14ac:dyDescent="0.25">
      <c r="A13">
        <v>11</v>
      </c>
      <c r="B13">
        <v>348</v>
      </c>
      <c r="C13" t="s">
        <v>61</v>
      </c>
      <c r="D13">
        <v>35</v>
      </c>
      <c r="E13">
        <v>31</v>
      </c>
      <c r="F13">
        <v>35</v>
      </c>
      <c r="G13">
        <v>37</v>
      </c>
      <c r="H13">
        <v>37</v>
      </c>
      <c r="I13">
        <v>22</v>
      </c>
      <c r="Q13">
        <f t="shared" si="0"/>
        <v>197</v>
      </c>
    </row>
    <row r="14" spans="1:17" x14ac:dyDescent="0.25">
      <c r="A14">
        <v>12</v>
      </c>
      <c r="B14">
        <v>337</v>
      </c>
      <c r="C14" t="s">
        <v>62</v>
      </c>
      <c r="D14">
        <v>32</v>
      </c>
      <c r="E14">
        <v>37</v>
      </c>
      <c r="F14">
        <v>31</v>
      </c>
      <c r="G14">
        <v>19</v>
      </c>
      <c r="H14">
        <v>28</v>
      </c>
      <c r="I14">
        <v>33</v>
      </c>
      <c r="Q14">
        <f t="shared" si="0"/>
        <v>180</v>
      </c>
    </row>
    <row r="15" spans="1:17" x14ac:dyDescent="0.25">
      <c r="A15">
        <v>13</v>
      </c>
      <c r="B15">
        <v>434</v>
      </c>
      <c r="C15" t="s">
        <v>63</v>
      </c>
      <c r="D15">
        <v>30</v>
      </c>
      <c r="E15">
        <v>40</v>
      </c>
      <c r="F15">
        <v>36</v>
      </c>
      <c r="G15">
        <v>24</v>
      </c>
      <c r="H15">
        <v>27</v>
      </c>
      <c r="I15">
        <v>19</v>
      </c>
      <c r="Q15">
        <f t="shared" si="0"/>
        <v>176</v>
      </c>
    </row>
    <row r="16" spans="1:17" x14ac:dyDescent="0.25">
      <c r="A16">
        <v>14</v>
      </c>
      <c r="B16">
        <v>318</v>
      </c>
      <c r="C16" t="s">
        <v>64</v>
      </c>
      <c r="D16">
        <v>18</v>
      </c>
      <c r="E16">
        <v>15</v>
      </c>
      <c r="F16">
        <v>0</v>
      </c>
      <c r="G16">
        <v>47</v>
      </c>
      <c r="H16" s="2">
        <f>50+1</f>
        <v>51</v>
      </c>
      <c r="I16">
        <v>41</v>
      </c>
      <c r="Q16">
        <f t="shared" si="0"/>
        <v>172</v>
      </c>
    </row>
    <row r="17" spans="1:17" x14ac:dyDescent="0.25">
      <c r="A17">
        <v>15</v>
      </c>
      <c r="B17">
        <v>362</v>
      </c>
      <c r="C17" t="s">
        <v>65</v>
      </c>
      <c r="D17">
        <v>26</v>
      </c>
      <c r="E17">
        <v>34</v>
      </c>
      <c r="F17">
        <v>24</v>
      </c>
      <c r="G17">
        <v>26</v>
      </c>
      <c r="H17">
        <v>33</v>
      </c>
      <c r="I17">
        <v>27</v>
      </c>
      <c r="Q17">
        <f t="shared" si="0"/>
        <v>170</v>
      </c>
    </row>
    <row r="18" spans="1:17" x14ac:dyDescent="0.25">
      <c r="A18">
        <v>16</v>
      </c>
      <c r="B18">
        <v>317</v>
      </c>
      <c r="C18" t="s">
        <v>66</v>
      </c>
      <c r="D18">
        <v>24</v>
      </c>
      <c r="E18">
        <v>28</v>
      </c>
      <c r="F18">
        <v>33</v>
      </c>
      <c r="G18">
        <v>25</v>
      </c>
      <c r="H18">
        <v>30</v>
      </c>
      <c r="I18">
        <v>25</v>
      </c>
      <c r="Q18">
        <f t="shared" si="0"/>
        <v>165</v>
      </c>
    </row>
    <row r="19" spans="1:17" x14ac:dyDescent="0.25">
      <c r="A19">
        <v>17</v>
      </c>
      <c r="B19">
        <v>379</v>
      </c>
      <c r="C19" t="s">
        <v>67</v>
      </c>
      <c r="D19">
        <v>34</v>
      </c>
      <c r="E19">
        <v>33</v>
      </c>
      <c r="F19">
        <v>21</v>
      </c>
      <c r="G19">
        <v>33</v>
      </c>
      <c r="H19">
        <v>14</v>
      </c>
      <c r="I19">
        <v>29</v>
      </c>
      <c r="Q19">
        <f t="shared" si="0"/>
        <v>164</v>
      </c>
    </row>
    <row r="20" spans="1:17" x14ac:dyDescent="0.25">
      <c r="A20">
        <v>18</v>
      </c>
      <c r="B20">
        <v>377</v>
      </c>
      <c r="C20" t="s">
        <v>68</v>
      </c>
      <c r="D20">
        <v>28</v>
      </c>
      <c r="E20">
        <v>30</v>
      </c>
      <c r="F20">
        <v>29</v>
      </c>
      <c r="G20">
        <v>29</v>
      </c>
      <c r="H20">
        <v>18</v>
      </c>
      <c r="I20">
        <v>28</v>
      </c>
      <c r="Q20">
        <f t="shared" si="0"/>
        <v>162</v>
      </c>
    </row>
    <row r="21" spans="1:17" x14ac:dyDescent="0.25">
      <c r="A21">
        <v>19</v>
      </c>
      <c r="B21">
        <v>344</v>
      </c>
      <c r="C21" t="s">
        <v>69</v>
      </c>
      <c r="D21">
        <v>21</v>
      </c>
      <c r="E21">
        <v>22</v>
      </c>
      <c r="F21">
        <v>30</v>
      </c>
      <c r="G21">
        <v>34</v>
      </c>
      <c r="H21">
        <v>17</v>
      </c>
      <c r="I21">
        <v>30</v>
      </c>
      <c r="Q21">
        <f t="shared" si="0"/>
        <v>154</v>
      </c>
    </row>
    <row r="22" spans="1:17" x14ac:dyDescent="0.25">
      <c r="A22">
        <v>20</v>
      </c>
      <c r="B22">
        <v>322</v>
      </c>
      <c r="C22" t="s">
        <v>70</v>
      </c>
      <c r="D22">
        <v>36</v>
      </c>
      <c r="E22">
        <v>17</v>
      </c>
      <c r="F22">
        <v>20</v>
      </c>
      <c r="G22">
        <v>15</v>
      </c>
      <c r="H22">
        <v>31</v>
      </c>
      <c r="I22">
        <v>34</v>
      </c>
      <c r="Q22">
        <f t="shared" si="0"/>
        <v>153</v>
      </c>
    </row>
    <row r="23" spans="1:17" x14ac:dyDescent="0.25">
      <c r="A23">
        <v>21</v>
      </c>
      <c r="B23">
        <v>388</v>
      </c>
      <c r="C23" t="s">
        <v>71</v>
      </c>
      <c r="D23">
        <v>23</v>
      </c>
      <c r="E23">
        <v>23</v>
      </c>
      <c r="F23">
        <v>28</v>
      </c>
      <c r="G23">
        <v>31</v>
      </c>
      <c r="H23">
        <v>32</v>
      </c>
      <c r="I23">
        <v>16</v>
      </c>
      <c r="Q23">
        <f t="shared" si="0"/>
        <v>153</v>
      </c>
    </row>
    <row r="24" spans="1:17" x14ac:dyDescent="0.25">
      <c r="A24">
        <v>22</v>
      </c>
      <c r="B24">
        <v>325</v>
      </c>
      <c r="C24" t="s">
        <v>72</v>
      </c>
      <c r="D24">
        <v>15</v>
      </c>
      <c r="E24">
        <v>25</v>
      </c>
      <c r="F24">
        <v>26</v>
      </c>
      <c r="G24">
        <v>27</v>
      </c>
      <c r="H24">
        <v>22</v>
      </c>
      <c r="I24">
        <v>26</v>
      </c>
      <c r="Q24">
        <f t="shared" si="0"/>
        <v>141</v>
      </c>
    </row>
    <row r="25" spans="1:17" x14ac:dyDescent="0.25">
      <c r="A25">
        <v>23</v>
      </c>
      <c r="B25">
        <v>314</v>
      </c>
      <c r="C25" t="s">
        <v>73</v>
      </c>
      <c r="D25">
        <v>25</v>
      </c>
      <c r="E25">
        <v>21</v>
      </c>
      <c r="F25">
        <v>27</v>
      </c>
      <c r="G25">
        <v>20</v>
      </c>
      <c r="H25">
        <v>26</v>
      </c>
      <c r="I25">
        <v>20</v>
      </c>
      <c r="Q25">
        <f t="shared" si="0"/>
        <v>139</v>
      </c>
    </row>
    <row r="26" spans="1:17" x14ac:dyDescent="0.25">
      <c r="A26">
        <v>24</v>
      </c>
      <c r="B26">
        <v>346</v>
      </c>
      <c r="C26" t="s">
        <v>74</v>
      </c>
      <c r="D26">
        <v>29</v>
      </c>
      <c r="E26">
        <v>32</v>
      </c>
      <c r="F26">
        <v>32</v>
      </c>
      <c r="G26">
        <v>30</v>
      </c>
      <c r="H26">
        <v>16</v>
      </c>
      <c r="I26">
        <v>0</v>
      </c>
      <c r="Q26">
        <f t="shared" si="0"/>
        <v>139</v>
      </c>
    </row>
    <row r="27" spans="1:17" x14ac:dyDescent="0.25">
      <c r="A27">
        <v>25</v>
      </c>
      <c r="B27">
        <v>334</v>
      </c>
      <c r="C27" t="s">
        <v>75</v>
      </c>
      <c r="D27">
        <v>0</v>
      </c>
      <c r="E27">
        <v>0</v>
      </c>
      <c r="F27">
        <v>0</v>
      </c>
      <c r="G27">
        <v>39</v>
      </c>
      <c r="H27">
        <v>38</v>
      </c>
      <c r="I27">
        <v>47</v>
      </c>
      <c r="Q27">
        <f t="shared" si="0"/>
        <v>124</v>
      </c>
    </row>
    <row r="28" spans="1:17" x14ac:dyDescent="0.25">
      <c r="A28">
        <v>26</v>
      </c>
      <c r="B28">
        <v>407</v>
      </c>
      <c r="C28" t="s">
        <v>76</v>
      </c>
      <c r="D28">
        <v>20</v>
      </c>
      <c r="E28">
        <v>27</v>
      </c>
      <c r="F28">
        <v>25</v>
      </c>
      <c r="G28">
        <v>14</v>
      </c>
      <c r="H28">
        <v>21</v>
      </c>
      <c r="I28">
        <v>17</v>
      </c>
      <c r="Q28">
        <f t="shared" si="0"/>
        <v>124</v>
      </c>
    </row>
    <row r="29" spans="1:17" x14ac:dyDescent="0.25">
      <c r="A29">
        <v>27</v>
      </c>
      <c r="B29">
        <v>470</v>
      </c>
      <c r="C29" t="s">
        <v>77</v>
      </c>
      <c r="D29">
        <v>17</v>
      </c>
      <c r="E29">
        <v>24</v>
      </c>
      <c r="F29">
        <v>23</v>
      </c>
      <c r="G29">
        <v>21</v>
      </c>
      <c r="H29">
        <v>20</v>
      </c>
      <c r="I29">
        <v>15</v>
      </c>
      <c r="Q29">
        <f t="shared" si="0"/>
        <v>120</v>
      </c>
    </row>
    <row r="30" spans="1:17" x14ac:dyDescent="0.25">
      <c r="A30">
        <v>28</v>
      </c>
      <c r="B30">
        <v>415</v>
      </c>
      <c r="C30" t="s">
        <v>78</v>
      </c>
      <c r="D30">
        <v>22</v>
      </c>
      <c r="E30">
        <v>19</v>
      </c>
      <c r="F30">
        <v>0</v>
      </c>
      <c r="G30">
        <v>23</v>
      </c>
      <c r="H30">
        <v>23</v>
      </c>
      <c r="I30">
        <v>21</v>
      </c>
      <c r="Q30">
        <f t="shared" si="0"/>
        <v>108</v>
      </c>
    </row>
    <row r="31" spans="1:17" x14ac:dyDescent="0.25">
      <c r="A31">
        <v>29</v>
      </c>
      <c r="B31">
        <v>356</v>
      </c>
      <c r="C31" t="s">
        <v>49</v>
      </c>
      <c r="D31">
        <v>0</v>
      </c>
      <c r="E31">
        <v>0</v>
      </c>
      <c r="F31">
        <v>0</v>
      </c>
      <c r="G31">
        <v>28</v>
      </c>
      <c r="H31">
        <v>29</v>
      </c>
      <c r="I31">
        <v>32</v>
      </c>
      <c r="Q31">
        <f t="shared" si="0"/>
        <v>89</v>
      </c>
    </row>
    <row r="32" spans="1:17" x14ac:dyDescent="0.25">
      <c r="A32">
        <v>30</v>
      </c>
      <c r="B32">
        <v>420</v>
      </c>
      <c r="C32" t="s">
        <v>79</v>
      </c>
      <c r="D32">
        <v>19</v>
      </c>
      <c r="E32">
        <v>26</v>
      </c>
      <c r="F32">
        <v>0</v>
      </c>
      <c r="G32">
        <v>16</v>
      </c>
      <c r="H32">
        <v>12</v>
      </c>
      <c r="I32">
        <v>14</v>
      </c>
      <c r="Q32">
        <f t="shared" si="0"/>
        <v>87</v>
      </c>
    </row>
    <row r="33" spans="1:17" x14ac:dyDescent="0.25">
      <c r="A33">
        <v>31</v>
      </c>
      <c r="B33">
        <v>324</v>
      </c>
      <c r="C33" t="s">
        <v>80</v>
      </c>
      <c r="D33">
        <v>27</v>
      </c>
      <c r="E33">
        <v>20</v>
      </c>
      <c r="F33">
        <v>22</v>
      </c>
      <c r="G33">
        <v>0</v>
      </c>
      <c r="H33">
        <v>15</v>
      </c>
      <c r="I33">
        <v>0</v>
      </c>
      <c r="Q33">
        <f t="shared" si="0"/>
        <v>84</v>
      </c>
    </row>
    <row r="34" spans="1:17" x14ac:dyDescent="0.25">
      <c r="A34">
        <v>32</v>
      </c>
      <c r="B34">
        <v>305</v>
      </c>
      <c r="C34" t="s">
        <v>81</v>
      </c>
      <c r="D34">
        <v>0</v>
      </c>
      <c r="E34">
        <v>0</v>
      </c>
      <c r="F34">
        <v>0</v>
      </c>
      <c r="G34">
        <v>22</v>
      </c>
      <c r="H34">
        <v>24</v>
      </c>
      <c r="I34">
        <v>23</v>
      </c>
      <c r="Q34">
        <f t="shared" si="0"/>
        <v>69</v>
      </c>
    </row>
    <row r="35" spans="1:17" x14ac:dyDescent="0.25">
      <c r="A35">
        <v>33</v>
      </c>
      <c r="B35">
        <v>326</v>
      </c>
      <c r="C35" t="s">
        <v>82</v>
      </c>
      <c r="D35">
        <v>31</v>
      </c>
      <c r="E35">
        <v>29</v>
      </c>
      <c r="F35">
        <v>0</v>
      </c>
      <c r="G35">
        <v>0</v>
      </c>
      <c r="H35">
        <v>0</v>
      </c>
      <c r="I35">
        <v>0</v>
      </c>
      <c r="Q35">
        <f t="shared" si="0"/>
        <v>60</v>
      </c>
    </row>
    <row r="36" spans="1:17" x14ac:dyDescent="0.25">
      <c r="A36">
        <v>34</v>
      </c>
      <c r="B36">
        <v>327</v>
      </c>
      <c r="C36" t="s">
        <v>83</v>
      </c>
      <c r="D36">
        <v>16</v>
      </c>
      <c r="E36">
        <v>16</v>
      </c>
      <c r="F36">
        <v>0</v>
      </c>
      <c r="G36">
        <v>0</v>
      </c>
      <c r="H36">
        <v>25</v>
      </c>
      <c r="I36">
        <v>0</v>
      </c>
      <c r="Q36">
        <f t="shared" si="0"/>
        <v>57</v>
      </c>
    </row>
    <row r="37" spans="1:17" x14ac:dyDescent="0.25">
      <c r="A37">
        <v>35</v>
      </c>
      <c r="B37">
        <v>385</v>
      </c>
      <c r="C37" t="s">
        <v>84</v>
      </c>
      <c r="D37">
        <v>0</v>
      </c>
      <c r="E37">
        <v>0</v>
      </c>
      <c r="F37">
        <v>0</v>
      </c>
      <c r="G37">
        <v>18</v>
      </c>
      <c r="H37">
        <v>19</v>
      </c>
      <c r="I37">
        <v>18</v>
      </c>
      <c r="Q37">
        <f t="shared" si="0"/>
        <v>55</v>
      </c>
    </row>
    <row r="38" spans="1:17" x14ac:dyDescent="0.25">
      <c r="A38">
        <v>36</v>
      </c>
      <c r="B38">
        <v>333</v>
      </c>
      <c r="C38" t="s">
        <v>85</v>
      </c>
      <c r="D38">
        <v>0</v>
      </c>
      <c r="E38">
        <v>0</v>
      </c>
      <c r="F38">
        <v>0</v>
      </c>
      <c r="G38">
        <v>17</v>
      </c>
      <c r="H38">
        <v>13</v>
      </c>
      <c r="I38">
        <v>24</v>
      </c>
      <c r="Q38">
        <f t="shared" si="0"/>
        <v>54</v>
      </c>
    </row>
    <row r="45" spans="1:17" x14ac:dyDescent="0.25">
      <c r="A45" s="5" t="s">
        <v>17</v>
      </c>
    </row>
    <row r="46" spans="1:17" x14ac:dyDescent="0.25">
      <c r="A46" s="5" t="s">
        <v>0</v>
      </c>
      <c r="B46" s="5" t="s">
        <v>1</v>
      </c>
      <c r="C46" s="5" t="s">
        <v>2</v>
      </c>
      <c r="D46" s="5" t="s">
        <v>3</v>
      </c>
      <c r="E46" s="5" t="s">
        <v>4</v>
      </c>
      <c r="F46" s="5" t="s">
        <v>5</v>
      </c>
      <c r="G46" s="5" t="s">
        <v>14</v>
      </c>
      <c r="H46" s="5" t="s">
        <v>15</v>
      </c>
      <c r="I46" s="5" t="s">
        <v>16</v>
      </c>
      <c r="J46" s="5" t="s">
        <v>11</v>
      </c>
      <c r="K46" s="5" t="s">
        <v>12</v>
      </c>
      <c r="L46" s="5" t="s">
        <v>13</v>
      </c>
      <c r="M46" s="5" t="s">
        <v>3</v>
      </c>
      <c r="N46" s="5" t="s">
        <v>4</v>
      </c>
      <c r="O46" s="5" t="s">
        <v>5</v>
      </c>
      <c r="P46" s="5"/>
      <c r="Q46" s="5" t="s">
        <v>6</v>
      </c>
    </row>
    <row r="48" spans="1:17" x14ac:dyDescent="0.25">
      <c r="A48">
        <v>1</v>
      </c>
      <c r="B48">
        <v>434</v>
      </c>
      <c r="C48" t="s">
        <v>63</v>
      </c>
      <c r="D48" s="3">
        <f>1+50+1</f>
        <v>52</v>
      </c>
      <c r="E48" s="2">
        <f>50+1</f>
        <v>51</v>
      </c>
      <c r="F48" s="2">
        <f>50+1</f>
        <v>51</v>
      </c>
      <c r="G48" s="3">
        <f>1+50+1</f>
        <v>52</v>
      </c>
      <c r="H48" s="2">
        <f>50+1</f>
        <v>51</v>
      </c>
      <c r="I48" s="2">
        <f>47+1</f>
        <v>48</v>
      </c>
      <c r="Q48">
        <f t="shared" ref="Q48:Q52" si="1">SUM(D48:O48)</f>
        <v>305</v>
      </c>
    </row>
    <row r="49" spans="1:17" x14ac:dyDescent="0.25">
      <c r="A49">
        <v>2</v>
      </c>
      <c r="B49">
        <v>407</v>
      </c>
      <c r="C49" t="s">
        <v>76</v>
      </c>
      <c r="D49">
        <v>45</v>
      </c>
      <c r="E49">
        <v>47</v>
      </c>
      <c r="F49">
        <v>47</v>
      </c>
      <c r="G49">
        <v>43</v>
      </c>
      <c r="H49">
        <v>45</v>
      </c>
      <c r="I49">
        <v>45</v>
      </c>
      <c r="Q49">
        <f t="shared" si="1"/>
        <v>272</v>
      </c>
    </row>
    <row r="50" spans="1:17" x14ac:dyDescent="0.25">
      <c r="A50">
        <v>3</v>
      </c>
      <c r="B50">
        <v>470</v>
      </c>
      <c r="C50" t="s">
        <v>77</v>
      </c>
      <c r="D50">
        <v>41</v>
      </c>
      <c r="E50">
        <v>43</v>
      </c>
      <c r="F50">
        <v>45</v>
      </c>
      <c r="G50">
        <v>45</v>
      </c>
      <c r="H50">
        <v>43</v>
      </c>
      <c r="I50">
        <v>43</v>
      </c>
      <c r="Q50">
        <f t="shared" si="1"/>
        <v>260</v>
      </c>
    </row>
    <row r="51" spans="1:17" x14ac:dyDescent="0.25">
      <c r="A51">
        <v>4</v>
      </c>
      <c r="B51">
        <v>415</v>
      </c>
      <c r="C51" t="s">
        <v>78</v>
      </c>
      <c r="D51">
        <v>47</v>
      </c>
      <c r="E51">
        <v>41</v>
      </c>
      <c r="F51">
        <v>0</v>
      </c>
      <c r="G51">
        <v>47</v>
      </c>
      <c r="H51">
        <v>47</v>
      </c>
      <c r="I51">
        <v>50</v>
      </c>
      <c r="Q51">
        <f t="shared" si="1"/>
        <v>232</v>
      </c>
    </row>
    <row r="52" spans="1:17" x14ac:dyDescent="0.25">
      <c r="A52">
        <v>5</v>
      </c>
      <c r="B52">
        <v>420</v>
      </c>
      <c r="C52" t="s">
        <v>79</v>
      </c>
      <c r="D52">
        <v>43</v>
      </c>
      <c r="E52">
        <v>45</v>
      </c>
      <c r="F52">
        <v>0</v>
      </c>
      <c r="G52">
        <v>41</v>
      </c>
      <c r="H52">
        <v>41</v>
      </c>
      <c r="I52">
        <v>41</v>
      </c>
      <c r="Q52">
        <f t="shared" si="1"/>
        <v>211</v>
      </c>
    </row>
    <row r="56" spans="1:17" x14ac:dyDescent="0.25">
      <c r="A56" s="1"/>
      <c r="B56" t="s">
        <v>8</v>
      </c>
    </row>
    <row r="57" spans="1:17" x14ac:dyDescent="0.25">
      <c r="A57" s="2"/>
      <c r="B57" t="s">
        <v>9</v>
      </c>
    </row>
    <row r="58" spans="1:17" x14ac:dyDescent="0.25">
      <c r="A58" s="3"/>
      <c r="B58" t="s">
        <v>10</v>
      </c>
    </row>
    <row r="59" spans="1:17" x14ac:dyDescent="0.25">
      <c r="A59" s="4"/>
      <c r="B59" t="s">
        <v>7</v>
      </c>
    </row>
  </sheetData>
  <sortState xmlns:xlrd2="http://schemas.microsoft.com/office/spreadsheetml/2017/richdata2" ref="B9:P53">
    <sortCondition descending="1" ref="P9:P5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T4 Mini Ticket</vt:lpstr>
      <vt:lpstr>T4 Junior Ticket</vt:lpstr>
      <vt:lpstr>T4 Senior Ticket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Youri Verswijveren</dc:creator>
  <cp:keywords/>
  <dc:description/>
  <cp:lastModifiedBy>Youri Verswijveren | GP Elite</cp:lastModifiedBy>
  <cp:revision/>
  <dcterms:created xsi:type="dcterms:W3CDTF">2023-03-21T22:52:22Z</dcterms:created>
  <dcterms:modified xsi:type="dcterms:W3CDTF">2024-04-18T12:43:53Z</dcterms:modified>
  <cp:category/>
  <cp:contentStatus/>
</cp:coreProperties>
</file>